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6"/>
  </bookViews>
  <sheets>
    <sheet name="Captura del personal" sheetId="1" r:id="rId1"/>
    <sheet name="Conocimiento" sheetId="2" r:id="rId2"/>
    <sheet name="Aptitud" sheetId="3" r:id="rId3"/>
    <sheet name="Antiguedad" sheetId="4" r:id="rId4"/>
    <sheet name="DiscPunt" sheetId="5" r:id="rId5"/>
    <sheet name="PartSind" sheetId="6" r:id="rId6"/>
  </sheets>
  <calcPr calcId="124519"/>
</workbook>
</file>

<file path=xl/calcChain.xml><?xml version="1.0" encoding="utf-8"?>
<calcChain xmlns="http://schemas.openxmlformats.org/spreadsheetml/2006/main">
  <c r="C6" i="6"/>
  <c r="C7"/>
  <c r="C8"/>
  <c r="C9"/>
  <c r="C10"/>
  <c r="C11"/>
  <c r="C12"/>
  <c r="C13"/>
  <c r="C14"/>
  <c r="C5"/>
  <c r="C5" i="5"/>
  <c r="C6"/>
  <c r="C7"/>
  <c r="C8"/>
  <c r="C9"/>
  <c r="C10"/>
  <c r="C11"/>
  <c r="C12"/>
  <c r="C13"/>
  <c r="C5" i="4"/>
  <c r="C6"/>
  <c r="C7"/>
  <c r="C8"/>
  <c r="C9"/>
  <c r="C10"/>
  <c r="C11"/>
  <c r="C12"/>
  <c r="C13"/>
  <c r="C5" i="3"/>
  <c r="C6"/>
  <c r="C7"/>
  <c r="C8"/>
  <c r="C9"/>
  <c r="C10"/>
  <c r="C11"/>
  <c r="C12"/>
  <c r="C13"/>
  <c r="C8" i="2"/>
  <c r="C9"/>
  <c r="C10"/>
  <c r="C11"/>
  <c r="C12"/>
  <c r="C13"/>
  <c r="C14"/>
  <c r="C15"/>
  <c r="C16"/>
  <c r="C4" i="3" l="1"/>
  <c r="G12" i="4"/>
  <c r="E5"/>
  <c r="F5"/>
  <c r="G5"/>
  <c r="E6"/>
  <c r="F6"/>
  <c r="G6"/>
  <c r="E7"/>
  <c r="F7"/>
  <c r="G7"/>
  <c r="E8"/>
  <c r="F8"/>
  <c r="G8"/>
  <c r="E9"/>
  <c r="F9"/>
  <c r="G9"/>
  <c r="E10"/>
  <c r="F10"/>
  <c r="G10"/>
  <c r="E11"/>
  <c r="F11"/>
  <c r="G11"/>
  <c r="E12"/>
  <c r="F12"/>
  <c r="E13"/>
  <c r="F13"/>
  <c r="G13"/>
  <c r="F4"/>
  <c r="G4"/>
  <c r="E4"/>
  <c r="L4" s="1"/>
  <c r="B4"/>
  <c r="M4"/>
  <c r="N4"/>
  <c r="O4"/>
  <c r="P4"/>
  <c r="Q4"/>
  <c r="R4"/>
  <c r="S4"/>
  <c r="T4"/>
  <c r="U4"/>
  <c r="V4"/>
  <c r="B5"/>
  <c r="K5"/>
  <c r="L5"/>
  <c r="M5"/>
  <c r="N5"/>
  <c r="O5"/>
  <c r="P5"/>
  <c r="Q5"/>
  <c r="R5"/>
  <c r="S5"/>
  <c r="T5"/>
  <c r="U5"/>
  <c r="V5"/>
  <c r="B6"/>
  <c r="K6"/>
  <c r="L6"/>
  <c r="M6"/>
  <c r="N6"/>
  <c r="O6"/>
  <c r="P6"/>
  <c r="Q6"/>
  <c r="R6"/>
  <c r="S6"/>
  <c r="T6"/>
  <c r="U6"/>
  <c r="V6"/>
  <c r="B7"/>
  <c r="K7"/>
  <c r="L7"/>
  <c r="M7"/>
  <c r="N7"/>
  <c r="O7"/>
  <c r="P7"/>
  <c r="Q7"/>
  <c r="R7"/>
  <c r="S7"/>
  <c r="T7"/>
  <c r="U7"/>
  <c r="V7"/>
  <c r="B8"/>
  <c r="K8"/>
  <c r="L8"/>
  <c r="M8"/>
  <c r="N8"/>
  <c r="O8"/>
  <c r="P8"/>
  <c r="Q8"/>
  <c r="R8"/>
  <c r="S8"/>
  <c r="T8"/>
  <c r="U8"/>
  <c r="V8"/>
  <c r="B9"/>
  <c r="K9"/>
  <c r="L9"/>
  <c r="M9"/>
  <c r="N9"/>
  <c r="O9"/>
  <c r="P9"/>
  <c r="Q9"/>
  <c r="R9"/>
  <c r="S9"/>
  <c r="T9"/>
  <c r="U9"/>
  <c r="V9"/>
  <c r="B10"/>
  <c r="K10"/>
  <c r="L10"/>
  <c r="M10"/>
  <c r="N10"/>
  <c r="O10"/>
  <c r="P10"/>
  <c r="Q10"/>
  <c r="R10"/>
  <c r="S10"/>
  <c r="T10"/>
  <c r="U10"/>
  <c r="V10"/>
  <c r="B11"/>
  <c r="K11"/>
  <c r="L11"/>
  <c r="M11"/>
  <c r="N11"/>
  <c r="O11"/>
  <c r="P11"/>
  <c r="Q11"/>
  <c r="R11"/>
  <c r="S11"/>
  <c r="T11"/>
  <c r="U11"/>
  <c r="V11"/>
  <c r="B12"/>
  <c r="K12"/>
  <c r="L12"/>
  <c r="M12"/>
  <c r="N12"/>
  <c r="O12"/>
  <c r="P12"/>
  <c r="Q12"/>
  <c r="R12"/>
  <c r="S12"/>
  <c r="T12"/>
  <c r="U12"/>
  <c r="V12"/>
  <c r="B13"/>
  <c r="K13"/>
  <c r="L13"/>
  <c r="M13"/>
  <c r="N13"/>
  <c r="O13"/>
  <c r="P13"/>
  <c r="Q13"/>
  <c r="R13"/>
  <c r="S13"/>
  <c r="T13"/>
  <c r="U13"/>
  <c r="V13"/>
  <c r="B4" i="3"/>
  <c r="B5"/>
  <c r="B6"/>
  <c r="B7"/>
  <c r="B8"/>
  <c r="B9"/>
  <c r="B10"/>
  <c r="B11"/>
  <c r="B12"/>
  <c r="B13"/>
  <c r="K4" i="1"/>
  <c r="K5"/>
  <c r="N5"/>
  <c r="K6"/>
  <c r="K7"/>
  <c r="N7"/>
  <c r="K8"/>
  <c r="N8"/>
  <c r="K9"/>
  <c r="N9"/>
  <c r="K10"/>
  <c r="K11"/>
  <c r="N11"/>
  <c r="K12"/>
  <c r="N12"/>
  <c r="K13"/>
  <c r="N13"/>
  <c r="B7" i="2"/>
  <c r="D7"/>
  <c r="C7" s="1"/>
  <c r="J4" i="1" s="1"/>
  <c r="B8" i="2"/>
  <c r="D8"/>
  <c r="J5" i="1" s="1"/>
  <c r="B9" i="2"/>
  <c r="J6" i="1"/>
  <c r="D9" i="2"/>
  <c r="B10"/>
  <c r="D10"/>
  <c r="J7" i="1" s="1"/>
  <c r="B11" i="2"/>
  <c r="J8" i="1"/>
  <c r="D11" i="2"/>
  <c r="B12"/>
  <c r="D12"/>
  <c r="J9" i="1" s="1"/>
  <c r="B13" i="2"/>
  <c r="J10" i="1"/>
  <c r="D13" i="2"/>
  <c r="B14"/>
  <c r="D14"/>
  <c r="J11" i="1" s="1"/>
  <c r="B15" i="2"/>
  <c r="J12" i="1"/>
  <c r="D15" i="2"/>
  <c r="B16"/>
  <c r="D16"/>
  <c r="J13" i="1" s="1"/>
  <c r="B4" i="5"/>
  <c r="C4"/>
  <c r="M4" i="1" s="1"/>
  <c r="B5" i="5"/>
  <c r="M5" i="1"/>
  <c r="B6" i="5"/>
  <c r="M6" i="1"/>
  <c r="B7" i="5"/>
  <c r="M7" i="1"/>
  <c r="B8" i="5"/>
  <c r="M8" i="1"/>
  <c r="B9" i="5"/>
  <c r="M9" i="1"/>
  <c r="B10" i="5"/>
  <c r="M10" i="1"/>
  <c r="B11" i="5"/>
  <c r="M11" i="1"/>
  <c r="B12" i="5"/>
  <c r="M12" i="1"/>
  <c r="B13" i="5"/>
  <c r="M13" i="1"/>
  <c r="B5" i="6"/>
  <c r="N4" i="1"/>
  <c r="B6" i="6"/>
  <c r="B7"/>
  <c r="N6" i="1"/>
  <c r="B8" i="6"/>
  <c r="B9"/>
  <c r="B10"/>
  <c r="B11"/>
  <c r="N10" i="1"/>
  <c r="B12" i="6"/>
  <c r="B13"/>
  <c r="B14"/>
  <c r="L12" i="1" l="1"/>
  <c r="H12" s="1"/>
  <c r="L10"/>
  <c r="H10" s="1"/>
  <c r="L8"/>
  <c r="L6"/>
  <c r="H6" s="1"/>
  <c r="L13"/>
  <c r="L11"/>
  <c r="H11" s="1"/>
  <c r="L9"/>
  <c r="L7"/>
  <c r="H7" s="1"/>
  <c r="L5"/>
  <c r="K4" i="4"/>
  <c r="H13" i="1"/>
  <c r="H9"/>
  <c r="H5"/>
  <c r="C4" i="4"/>
  <c r="L4" i="1" s="1"/>
  <c r="H4" s="1"/>
  <c r="H8"/>
</calcChain>
</file>

<file path=xl/comments1.xml><?xml version="1.0" encoding="utf-8"?>
<comments xmlns="http://schemas.openxmlformats.org/spreadsheetml/2006/main">
  <authors>
    <author>Un usuario de Microsoft Office satisfecho</author>
  </authors>
  <commentList>
    <comment ref="F7" authorId="0">
      <text>
        <r>
          <rPr>
            <sz val="9"/>
            <color indexed="81"/>
            <rFont val="Tahoma"/>
            <charset val="1"/>
          </rPr>
          <t xml:space="preserve">Valor de boletas, de estudios sin teminar
</t>
        </r>
      </text>
    </comment>
    <comment ref="H7" authorId="0">
      <text>
        <r>
          <rPr>
            <sz val="9"/>
            <color indexed="81"/>
            <rFont val="Tahoma"/>
            <charset val="1"/>
          </rPr>
          <t xml:space="preserve">Alphael:
Cursos y Diplomados
</t>
        </r>
      </text>
    </comment>
  </commentList>
</comments>
</file>

<file path=xl/comments2.xml><?xml version="1.0" encoding="utf-8"?>
<comments xmlns="http://schemas.openxmlformats.org/spreadsheetml/2006/main">
  <authors>
    <author>Alphael</author>
  </authors>
  <commentList>
    <comment ref="M4" authorId="0">
      <text>
        <r>
          <rPr>
            <b/>
            <sz val="9"/>
            <color indexed="81"/>
            <rFont val="Tahoma"/>
            <family val="2"/>
          </rPr>
          <t>Quincenas Compeltas</t>
        </r>
      </text>
    </comment>
    <comment ref="Q4" authorId="0">
      <text>
        <r>
          <rPr>
            <b/>
            <sz val="9"/>
            <color indexed="81"/>
            <rFont val="Tahoma"/>
            <family val="2"/>
          </rPr>
          <t>Quincenas Completas</t>
        </r>
      </text>
    </comment>
    <comment ref="U4" authorId="0">
      <text>
        <r>
          <rPr>
            <b/>
            <sz val="9"/>
            <color indexed="81"/>
            <rFont val="Tahoma"/>
            <family val="2"/>
          </rPr>
          <t>Quincenas Completas</t>
        </r>
      </text>
    </comment>
  </commentList>
</comments>
</file>

<file path=xl/sharedStrings.xml><?xml version="1.0" encoding="utf-8"?>
<sst xmlns="http://schemas.openxmlformats.org/spreadsheetml/2006/main" count="170" uniqueCount="113">
  <si>
    <t>Trabajadores Activos participando en el Catalogo Escalafonario de la Delegacion D-II-158</t>
  </si>
  <si>
    <t>RFC</t>
  </si>
  <si>
    <t>App Paterno</t>
  </si>
  <si>
    <t>App Materno</t>
  </si>
  <si>
    <t>Nombre (s)</t>
  </si>
  <si>
    <t>Clv. Presupuestal</t>
  </si>
  <si>
    <t>Categoria</t>
  </si>
  <si>
    <t>Sumatoria</t>
  </si>
  <si>
    <t>Conocimiento</t>
  </si>
  <si>
    <t>Aptitud</t>
  </si>
  <si>
    <t>Antigüedad</t>
  </si>
  <si>
    <t>Discp y Punt</t>
  </si>
  <si>
    <t>Part Sindi</t>
  </si>
  <si>
    <t>Docente</t>
  </si>
  <si>
    <t>A) Preparacion ** No acumulable, se toma en cuenta el maximo</t>
  </si>
  <si>
    <t>B) MEJORAMIENTO PROFESIONAL Y CULTURAL</t>
  </si>
  <si>
    <t>Conocimientos</t>
  </si>
  <si>
    <t>Certificado de Educación Primaria</t>
  </si>
  <si>
    <t>Certificado Completo de Educación Secundaria o equivalente</t>
  </si>
  <si>
    <t>Certificado Completo de Bachillerato o Vocacional</t>
  </si>
  <si>
    <t>Certificado Completo de Profesor de Educación Primaria, de Educadora o Equivalente</t>
  </si>
  <si>
    <t>Título de Profesor de Educación Primaria, de Educadora o Equivalente</t>
  </si>
  <si>
    <t>Certificado Completo de Licenciatura Docente o Certificado completo de Carrera Profesional no Docente</t>
  </si>
  <si>
    <t>Título de Licenciatura Docente, Título de Carrera Profesional no Docente o certificado de Normal Superior, Normal de Especialización, E.S.E.F. de Licenciatura por T.V., específico.</t>
  </si>
  <si>
    <t>Título de Normal Superior, Normal de Especialización, E.S.E.F. de Licenciatura por T.V., específico o Certificado de Maestría no Docente posterior al Título de Carrera Profesional</t>
  </si>
  <si>
    <t>Título de Maestría no Docente posterior al Título de Carrera Profesional.</t>
  </si>
  <si>
    <t>Certificado Completo de Doctorado no Docente o Certificado de Maestría Docente.</t>
  </si>
  <si>
    <t>Título de Doctorado no Docente o Título de Maestría Docente.</t>
  </si>
  <si>
    <t>Certificado Completo de Doctorado docente de Normal Superior o equivalente.</t>
  </si>
  <si>
    <t>Título de Doctorado Docente de Normal Superior o equivalente.</t>
  </si>
  <si>
    <t>Inconcluso</t>
  </si>
  <si>
    <t>Maximo 1080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</si>
  <si>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</si>
  <si>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</si>
  <si>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</si>
  <si>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</si>
  <si>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</si>
  <si>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</si>
  <si>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</si>
  <si>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</si>
  <si>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</si>
  <si>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</si>
  <si>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</si>
  <si>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</si>
  <si>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</si>
  <si>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</si>
  <si>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"A)" Y "B)"</t>
  </si>
  <si>
    <t>Estudios Inconclusos: Proporcionales al nivel del certificado</t>
  </si>
  <si>
    <t>Otros Cursos de Mejoramiento : Valores acumulables a cualquier nivel de conocimiento.</t>
  </si>
  <si>
    <t>Nombre</t>
  </si>
  <si>
    <t>Total:</t>
  </si>
  <si>
    <t>VALOR:</t>
  </si>
  <si>
    <t>CLAVE:</t>
  </si>
  <si>
    <t>"B) 2"</t>
  </si>
  <si>
    <t>APTITUD _______________   Maximo 600</t>
  </si>
  <si>
    <t>A) INICIATIVA, LABORIOSIDAD Y EFICIENCIA.                        La calificación de este subfactor se obtiene promediando los cinco Créditos Escalafonarios Anuales inmediatos anteriores a la fecha del Catálogo aplicable. :   Maximo 480</t>
  </si>
  <si>
    <t>B) Otras actividades.                             Maximo 120</t>
  </si>
  <si>
    <t>Libros de texto de enseñanza postprimaria, aprobados  por el Consejo Nacional Técnico de la Educación.</t>
  </si>
  <si>
    <t>Libros de carácter pedagógico de enseñanza postprimaria, aprobados oficialmente por el Consejo Nacional Técnico de la Educación.</t>
  </si>
  <si>
    <t>Libros de texto de enseñanza primaria, aprobados oficialmente por el Consejo Nacional Técnico de la Educación.</t>
  </si>
  <si>
    <t>Libros artísticos, científicos o cuadernos de trabajo, aprobados oficialmente por el Consejo Nacional Técnico de la Educación o Consejo Estatal Técnico de la Educación.</t>
  </si>
  <si>
    <t>Publicaciones culturales mimeografiadas aprobadas oficialmente por la autoridad respectiva.</t>
  </si>
  <si>
    <t>Folletos culturales.</t>
  </si>
  <si>
    <t>Artículos periodísticos culturales, publicados en diarios y revistas de reconocido prestigio y circulación nacional o estatal. (no más de 1 por año)</t>
  </si>
  <si>
    <t>Conferencias dictadas, de carácter pedagógico, técnico o científico.</t>
  </si>
  <si>
    <t>Patentes de material pedagógico o tecnológico, con registro de autor, expedido por la Secretaría de Industria y Comercio.</t>
  </si>
  <si>
    <t>Participaciones artísticas personales y activas, en recitales poéticos o musicales, etc., comprobadas oficialmente.</t>
  </si>
  <si>
    <t>Notas Laudatorias</t>
  </si>
  <si>
    <t xml:space="preserve">Actividades de beneficio social con proyección a los medios urbanos y foráneos, tales como la construcción de edificios escolares, incremento de vías de comunicación, anexos, dotación de agua potable a escuelas y poblaciones, etc.                         </t>
  </si>
  <si>
    <t>Actividades técnico-pedagógicas que redunden en beneficio de la formación integral de los alumnos: Comisiones comprobadas a satisfacción de la autoridad competente y participación efectiva, gratuita y comprobada en las campañas de castellanización y alfab</t>
  </si>
  <si>
    <t>Actividades sociales en pro del mejoramiento de la escuela y la comunidad: creación de zonas verdes, construcción de campos deportivos, campañas de profilaxis higiénica y saneamiento del ambiente.                 (no más de 2 por año)</t>
  </si>
  <si>
    <t>2005 - 2006</t>
  </si>
  <si>
    <t>2006 - 2007</t>
  </si>
  <si>
    <t>2007 - 2008</t>
  </si>
  <si>
    <t>2008- 2009</t>
  </si>
  <si>
    <t>2009- 2010</t>
  </si>
  <si>
    <t>24 Puntos cada uno.</t>
  </si>
  <si>
    <t>16 Puntos cada uno.</t>
  </si>
  <si>
    <t>8 Puntos cada uno.</t>
  </si>
  <si>
    <t>3 Puntos cada una.</t>
  </si>
  <si>
    <t>2 Puntos cada uno.</t>
  </si>
  <si>
    <t>1 Punto Cada Una</t>
  </si>
  <si>
    <t>Hasta 3:</t>
  </si>
  <si>
    <t>Hasta 2:</t>
  </si>
  <si>
    <t>Hasta 6:</t>
  </si>
  <si>
    <t>Max 10</t>
  </si>
  <si>
    <t>Antigüedad en La SEV  formato unico</t>
  </si>
  <si>
    <t>Antigüedad en La Zona Orden de Presentacion</t>
  </si>
  <si>
    <t>Antigüedad en el C.T. Orden de adscripcion</t>
  </si>
  <si>
    <t>Fecha de Calculo</t>
  </si>
  <si>
    <t>Puntaje Acumulado por PERIODOS: Interinato, Cambio de clave, Cambio de sistema . Aplica: Antiguedad en la SEV</t>
  </si>
  <si>
    <t>Maximo 480</t>
  </si>
  <si>
    <t>12 * Año</t>
  </si>
  <si>
    <t>3 * Año</t>
  </si>
  <si>
    <t>1 * año</t>
  </si>
  <si>
    <t>PUNTAJE                                                  SEV</t>
  </si>
  <si>
    <t>PUNTAJE                                        ZONA</t>
  </si>
  <si>
    <t>PUNTAJE                                   C.T.</t>
  </si>
  <si>
    <t>Meses y Dias Proporcionales</t>
  </si>
  <si>
    <t>PTJ SEV</t>
  </si>
  <si>
    <t>PTJ ZONA</t>
  </si>
  <si>
    <t>DISCIPLINA Y PUNTUALIDAD</t>
  </si>
  <si>
    <t>Están comprendidas en el Crédito Escalafonario Anual y su calificación se obtiene promediando los valores correspondientes a los Créditos de los cinco años inmediatos anteriores a la fecha del Catálogo aplicable.</t>
  </si>
  <si>
    <t>Maximo 240</t>
  </si>
  <si>
    <t>Participación sindical **    cinco años inmediatos anteriores a la fecha del Catálogo aplicable</t>
  </si>
  <si>
    <t xml:space="preserve">Evento </t>
  </si>
  <si>
    <t xml:space="preserve">CICLO ESC </t>
  </si>
  <si>
    <t>Especialidad: Carreras Profesionales Concluidas. (90pts C/U)</t>
  </si>
  <si>
    <t>Max: 3</t>
  </si>
  <si>
    <t>Revision: 1.0</t>
  </si>
  <si>
    <t>Ultimo Beneficio</t>
  </si>
  <si>
    <t xml:space="preserve">Obtenido por </t>
  </si>
  <si>
    <t>Escalafon</t>
  </si>
</sst>
</file>

<file path=xl/styles.xml><?xml version="1.0" encoding="utf-8"?>
<styleSheet xmlns="http://schemas.openxmlformats.org/spreadsheetml/2006/main">
  <numFmts count="8">
    <numFmt numFmtId="164" formatCode="0\%"/>
    <numFmt numFmtId="165" formatCode="&quot;$ &quot;#,##0.00\ ;&quot;$ (&quot;#,##0.00\);&quot;$ - &quot;;@\ "/>
    <numFmt numFmtId="166" formatCode="&quot;$ &quot;#,##0\ ;&quot;$ (&quot;#,##0\);&quot;$ - &quot;;@\ "/>
    <numFmt numFmtId="167" formatCode="#,##0.00\ ;\(#,##0.00\);&quot;- &quot;;@\ "/>
    <numFmt numFmtId="168" formatCode="#,##0\ ;\(#,##0\);&quot;- &quot;;@\ "/>
    <numFmt numFmtId="170" formatCode="#,##0.00000"/>
    <numFmt numFmtId="171" formatCode="d\-mmm\-yyyy;@"/>
    <numFmt numFmtId="172" formatCode="mmmm\ d\,\ yyyy;@"/>
  </numFmts>
  <fonts count="45"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2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Times New Roman"/>
      <family val="1"/>
    </font>
    <font>
      <sz val="8"/>
      <color indexed="9"/>
      <name val="Times New Roman"/>
      <family val="1"/>
    </font>
    <font>
      <b/>
      <sz val="12"/>
      <color indexed="47"/>
      <name val="Arial"/>
      <family val="2"/>
    </font>
    <font>
      <sz val="9"/>
      <color indexed="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8"/>
      <color indexed="47"/>
      <name val="Arial"/>
      <family val="2"/>
    </font>
    <font>
      <b/>
      <sz val="10"/>
      <color indexed="63"/>
      <name val="Arial"/>
      <family val="2"/>
    </font>
    <font>
      <sz val="8"/>
      <color indexed="47"/>
      <name val="Times New Roman"/>
      <family val="1"/>
    </font>
    <font>
      <b/>
      <sz val="11"/>
      <color indexed="47"/>
      <name val="Arial"/>
      <family val="2"/>
    </font>
    <font>
      <sz val="8"/>
      <color indexed="47"/>
      <name val="Arial"/>
      <family val="2"/>
    </font>
    <font>
      <b/>
      <sz val="10"/>
      <color indexed="47"/>
      <name val="Arial"/>
      <family val="2"/>
    </font>
    <font>
      <b/>
      <sz val="28"/>
      <color indexed="9"/>
      <name val="Arial"/>
      <family val="2"/>
    </font>
    <font>
      <sz val="11"/>
      <color indexed="47"/>
      <name val="Arial"/>
      <family val="2"/>
    </font>
    <font>
      <b/>
      <sz val="14"/>
      <color indexed="47"/>
      <name val="Arial"/>
      <family val="2"/>
    </font>
    <font>
      <b/>
      <sz val="9"/>
      <color indexed="47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10"/>
      <color indexed="18"/>
      <name val="Arial"/>
      <family val="2"/>
    </font>
    <font>
      <b/>
      <sz val="12"/>
      <color theme="4" tint="0.79998168889431442"/>
      <name val="Arial"/>
      <family val="2"/>
    </font>
    <font>
      <b/>
      <sz val="9"/>
      <color theme="4" tint="0.79998168889431442"/>
      <name val="Arial"/>
      <family val="2"/>
    </font>
    <font>
      <b/>
      <sz val="10"/>
      <color theme="4" tint="0.79998168889431442"/>
      <name val="Arial"/>
      <family val="2"/>
    </font>
    <font>
      <b/>
      <sz val="10"/>
      <color theme="0"/>
      <name val="Arial"/>
      <family val="2"/>
    </font>
    <font>
      <sz val="11"/>
      <color theme="3" tint="0.79998168889431442"/>
      <name val="Arial"/>
      <family val="2"/>
    </font>
    <font>
      <b/>
      <sz val="12"/>
      <color theme="3" tint="0.79998168889431442"/>
      <name val="Arial"/>
      <family val="2"/>
    </font>
    <font>
      <b/>
      <sz val="16"/>
      <color theme="3" tint="0.79998168889431442"/>
      <name val="Arial"/>
      <family val="2"/>
    </font>
    <font>
      <b/>
      <sz val="11"/>
      <color theme="3" tint="0.79998168889431442"/>
      <name val="Arial"/>
      <family val="2"/>
    </font>
    <font>
      <sz val="10"/>
      <color theme="3" tint="0.79998168889431442"/>
      <name val="Arial"/>
      <family val="2"/>
    </font>
    <font>
      <sz val="16"/>
      <color theme="3" tint="0.79998168889431442"/>
      <name val="Arial"/>
      <family val="2"/>
    </font>
    <font>
      <b/>
      <sz val="14"/>
      <color theme="3" tint="0.79998168889431442"/>
      <name val="Arial"/>
      <family val="2"/>
    </font>
    <font>
      <b/>
      <sz val="26"/>
      <color indexed="9"/>
      <name val="Arial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10"/>
        <bgColor indexed="16"/>
      </patternFill>
    </fill>
    <fill>
      <patternFill patternType="solid">
        <fgColor indexed="57"/>
        <bgColor indexed="56"/>
      </patternFill>
    </fill>
    <fill>
      <patternFill patternType="solid">
        <fgColor indexed="22"/>
        <bgColor indexed="42"/>
      </patternFill>
    </fill>
    <fill>
      <patternFill patternType="solid">
        <fgColor indexed="23"/>
        <bgColor indexed="48"/>
      </patternFill>
    </fill>
    <fill>
      <patternFill patternType="solid">
        <fgColor indexed="44"/>
        <bgColor indexed="31"/>
      </patternFill>
    </fill>
    <fill>
      <patternFill patternType="solid">
        <fgColor indexed="42"/>
        <bgColor indexed="22"/>
      </patternFill>
    </fill>
    <fill>
      <patternFill patternType="solid">
        <fgColor indexed="48"/>
        <bgColor indexed="23"/>
      </patternFill>
    </fill>
    <fill>
      <patternFill patternType="solid">
        <fgColor indexed="27"/>
        <bgColor indexed="22"/>
      </patternFill>
    </fill>
    <fill>
      <patternFill patternType="solid">
        <fgColor indexed="40"/>
        <bgColor indexed="15"/>
      </patternFill>
    </fill>
    <fill>
      <patternFill patternType="solid">
        <fgColor indexed="56"/>
        <bgColor indexed="57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56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23"/>
      </patternFill>
    </fill>
    <fill>
      <patternFill patternType="solid">
        <fgColor indexed="23"/>
        <bgColor indexed="56"/>
      </patternFill>
    </fill>
    <fill>
      <patternFill patternType="solid">
        <fgColor indexed="4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5117038483843"/>
      </left>
      <right style="medium">
        <color theme="3" tint="0.79995117038483843"/>
      </right>
      <top style="medium">
        <color theme="3" tint="0.79995117038483843"/>
      </top>
      <bottom style="medium">
        <color theme="3" tint="0.79995117038483843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medium">
        <color theme="3" tint="0.79995117038483843"/>
      </top>
      <bottom style="thin">
        <color indexed="8"/>
      </bottom>
      <diagonal/>
    </border>
    <border>
      <left/>
      <right style="thin">
        <color indexed="64"/>
      </right>
      <top style="medium">
        <color theme="3" tint="0.79995117038483843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167" fontId="29" fillId="0" borderId="0" applyFill="0" applyBorder="0" applyProtection="0">
      <alignment vertical="center"/>
    </xf>
    <xf numFmtId="168" fontId="29" fillId="0" borderId="0" applyFill="0" applyBorder="0" applyProtection="0">
      <alignment vertical="center"/>
    </xf>
    <xf numFmtId="165" fontId="29" fillId="0" borderId="0" applyFill="0" applyBorder="0" applyProtection="0">
      <alignment vertical="center"/>
    </xf>
    <xf numFmtId="166" fontId="29" fillId="0" borderId="0" applyFill="0" applyBorder="0" applyProtection="0">
      <alignment vertical="center"/>
    </xf>
    <xf numFmtId="164" fontId="29" fillId="0" borderId="0" applyFill="0" applyBorder="0" applyProtection="0">
      <alignment vertical="center"/>
    </xf>
  </cellStyleXfs>
  <cellXfs count="136">
    <xf numFmtId="0" fontId="0" fillId="0" borderId="0" xfId="0">
      <alignment vertical="center"/>
    </xf>
    <xf numFmtId="0" fontId="6" fillId="3" borderId="0" xfId="0" applyFont="1" applyFill="1" applyAlignment="1"/>
    <xf numFmtId="0" fontId="4" fillId="3" borderId="1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6" fillId="4" borderId="3" xfId="0" applyFont="1" applyFill="1" applyBorder="1" applyAlignment="1"/>
    <xf numFmtId="0" fontId="6" fillId="0" borderId="3" xfId="0" applyFont="1" applyBorder="1" applyAlignment="1"/>
    <xf numFmtId="170" fontId="6" fillId="0" borderId="3" xfId="0" applyNumberFormat="1" applyFont="1" applyBorder="1" applyAlignment="1">
      <alignment horizontal="right"/>
    </xf>
    <xf numFmtId="170" fontId="0" fillId="0" borderId="4" xfId="0" applyNumberFormat="1" applyFont="1" applyBorder="1" applyAlignment="1">
      <alignment horizontal="right" wrapText="1"/>
    </xf>
    <xf numFmtId="0" fontId="8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11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wrapText="1"/>
    </xf>
    <xf numFmtId="0" fontId="16" fillId="7" borderId="3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wrapText="1"/>
    </xf>
    <xf numFmtId="0" fontId="18" fillId="0" borderId="5" xfId="0" applyFont="1" applyBorder="1" applyAlignment="1">
      <alignment horizontal="center" vertical="center"/>
    </xf>
    <xf numFmtId="0" fontId="17" fillId="8" borderId="5" xfId="0" applyFont="1" applyFill="1" applyBorder="1" applyAlignment="1">
      <alignment wrapText="1"/>
    </xf>
    <xf numFmtId="0" fontId="18" fillId="0" borderId="5" xfId="0" applyFont="1" applyBorder="1" applyAlignment="1">
      <alignment horizontal="center" wrapText="1"/>
    </xf>
    <xf numFmtId="0" fontId="0" fillId="9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ont="1" applyBorder="1" applyAlignment="1">
      <alignment wrapText="1"/>
    </xf>
    <xf numFmtId="0" fontId="19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3" fillId="3" borderId="2" xfId="0" applyFont="1" applyFill="1" applyBorder="1" applyAlignment="1"/>
    <xf numFmtId="0" fontId="21" fillId="3" borderId="1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3" fillId="3" borderId="0" xfId="0" applyFont="1" applyFill="1" applyAlignment="1"/>
    <xf numFmtId="0" fontId="22" fillId="3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 vertical="top"/>
    </xf>
    <xf numFmtId="0" fontId="24" fillId="3" borderId="9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0" fillId="0" borderId="7" xfId="0" applyFont="1" applyBorder="1" applyAlignment="1">
      <alignment wrapText="1"/>
    </xf>
    <xf numFmtId="0" fontId="6" fillId="7" borderId="3" xfId="0" applyFont="1" applyFill="1" applyBorder="1" applyAlignment="1">
      <alignment horizontal="center" vertical="center"/>
    </xf>
    <xf numFmtId="0" fontId="0" fillId="0" borderId="1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11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 vertical="center" wrapText="1"/>
    </xf>
    <xf numFmtId="0" fontId="0" fillId="1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right"/>
    </xf>
    <xf numFmtId="0" fontId="22" fillId="3" borderId="1" xfId="0" applyFont="1" applyFill="1" applyBorder="1" applyAlignment="1">
      <alignment horizontal="center" vertical="top"/>
    </xf>
    <xf numFmtId="0" fontId="6" fillId="3" borderId="2" xfId="0" applyFont="1" applyFill="1" applyBorder="1" applyAlignment="1"/>
    <xf numFmtId="0" fontId="7" fillId="3" borderId="0" xfId="0" applyFont="1" applyFill="1" applyAlignment="1">
      <alignment horizontal="center" vertical="center"/>
    </xf>
    <xf numFmtId="0" fontId="6" fillId="3" borderId="1" xfId="0" applyFont="1" applyFill="1" applyBorder="1" applyAlignment="1"/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7" fillId="3" borderId="0" xfId="0" applyFont="1" applyFill="1">
      <alignment vertical="center"/>
    </xf>
    <xf numFmtId="0" fontId="7" fillId="5" borderId="0" xfId="0" applyFont="1" applyFill="1">
      <alignment vertical="center"/>
    </xf>
    <xf numFmtId="170" fontId="6" fillId="7" borderId="3" xfId="0" applyNumberFormat="1" applyFont="1" applyFill="1" applyBorder="1" applyAlignment="1">
      <alignment horizontal="right" vertical="center"/>
    </xf>
    <xf numFmtId="0" fontId="6" fillId="7" borderId="11" xfId="0" applyFont="1" applyFill="1" applyBorder="1" applyAlignment="1">
      <alignment horizontal="center" vertical="center"/>
    </xf>
    <xf numFmtId="171" fontId="6" fillId="0" borderId="0" xfId="0" applyNumberFormat="1" applyFont="1" applyAlignment="1"/>
    <xf numFmtId="170" fontId="16" fillId="0" borderId="0" xfId="0" applyNumberFormat="1" applyFont="1">
      <alignment vertical="center"/>
    </xf>
    <xf numFmtId="0" fontId="0" fillId="0" borderId="0" xfId="0" applyAlignment="1">
      <alignment horizontal="center" wrapText="1"/>
    </xf>
    <xf numFmtId="0" fontId="17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top"/>
    </xf>
    <xf numFmtId="0" fontId="17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13" borderId="0" xfId="0" applyFont="1" applyFill="1" applyAlignment="1">
      <alignment horizontal="center" vertical="top" wrapText="1"/>
    </xf>
    <xf numFmtId="0" fontId="17" fillId="3" borderId="1" xfId="0" applyFont="1" applyFill="1" applyBorder="1" applyAlignment="1">
      <alignment horizontal="centerContinuous" vertical="center" wrapText="1"/>
    </xf>
    <xf numFmtId="0" fontId="8" fillId="3" borderId="0" xfId="0" applyFont="1" applyFill="1" applyAlignment="1">
      <alignment horizontal="centerContinuous" vertical="center" wrapText="1"/>
    </xf>
    <xf numFmtId="0" fontId="23" fillId="0" borderId="0" xfId="0" applyFont="1" applyFill="1" applyAlignment="1"/>
    <xf numFmtId="0" fontId="0" fillId="0" borderId="0" xfId="0" applyFill="1">
      <alignment vertical="center"/>
    </xf>
    <xf numFmtId="0" fontId="18" fillId="0" borderId="1" xfId="0" applyFont="1" applyBorder="1" applyAlignment="1">
      <alignment horizontal="centerContinuous" vertical="center" wrapText="1"/>
    </xf>
    <xf numFmtId="0" fontId="24" fillId="3" borderId="1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Continuous" wrapText="1"/>
    </xf>
    <xf numFmtId="0" fontId="4" fillId="3" borderId="6" xfId="0" applyFont="1" applyFill="1" applyBorder="1" applyAlignment="1">
      <alignment horizontal="centerContinuous" vertical="center"/>
    </xf>
    <xf numFmtId="0" fontId="7" fillId="3" borderId="11" xfId="0" applyFont="1" applyFill="1" applyBorder="1" applyAlignment="1">
      <alignment horizontal="centerContinuous" wrapText="1"/>
    </xf>
    <xf numFmtId="0" fontId="7" fillId="3" borderId="0" xfId="0" applyFont="1" applyFill="1" applyAlignment="1">
      <alignment horizontal="centerContinuous" wrapText="1"/>
    </xf>
    <xf numFmtId="0" fontId="5" fillId="3" borderId="1" xfId="0" applyFont="1" applyFill="1" applyBorder="1" applyAlignment="1"/>
    <xf numFmtId="0" fontId="0" fillId="14" borderId="1" xfId="0" applyFill="1" applyBorder="1" applyAlignment="1"/>
    <xf numFmtId="0" fontId="0" fillId="14" borderId="0" xfId="0" applyFill="1" applyAlignment="1">
      <alignment horizontal="centerContinuous" wrapText="1"/>
    </xf>
    <xf numFmtId="171" fontId="12" fillId="3" borderId="14" xfId="0" applyNumberFormat="1" applyFont="1" applyFill="1" applyBorder="1" applyAlignment="1">
      <alignment horizontal="centerContinuous" vertical="center" wrapText="1"/>
    </xf>
    <xf numFmtId="0" fontId="0" fillId="14" borderId="13" xfId="0" applyFill="1" applyBorder="1" applyAlignment="1">
      <alignment horizontal="centerContinuous" vertical="center" wrapText="1"/>
    </xf>
    <xf numFmtId="0" fontId="7" fillId="16" borderId="0" xfId="0" applyFont="1" applyFill="1" applyAlignment="1">
      <alignment horizontal="centerContinuous" wrapText="1"/>
    </xf>
    <xf numFmtId="0" fontId="31" fillId="0" borderId="17" xfId="0" applyNumberFormat="1" applyFont="1" applyFill="1" applyBorder="1" applyAlignment="1">
      <alignment horizontal="center" wrapText="1"/>
    </xf>
    <xf numFmtId="0" fontId="35" fillId="17" borderId="17" xfId="0" applyNumberFormat="1" applyFont="1" applyFill="1" applyBorder="1" applyAlignment="1">
      <alignment wrapText="1"/>
    </xf>
    <xf numFmtId="0" fontId="32" fillId="19" borderId="15" xfId="0" applyNumberFormat="1" applyFont="1" applyFill="1" applyBorder="1" applyAlignment="1">
      <alignment horizontal="center" vertical="center"/>
    </xf>
    <xf numFmtId="0" fontId="34" fillId="19" borderId="16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6" fillId="18" borderId="0" xfId="0" applyNumberFormat="1" applyFont="1" applyFill="1" applyAlignment="1"/>
    <xf numFmtId="0" fontId="37" fillId="18" borderId="0" xfId="0" applyNumberFormat="1" applyFont="1" applyFill="1" applyAlignment="1">
      <alignment horizontal="center" wrapText="1"/>
    </xf>
    <xf numFmtId="0" fontId="38" fillId="18" borderId="0" xfId="0" applyNumberFormat="1" applyFont="1" applyFill="1" applyAlignment="1">
      <alignment horizontal="center" vertical="center"/>
    </xf>
    <xf numFmtId="172" fontId="38" fillId="18" borderId="0" xfId="0" applyNumberFormat="1" applyFont="1" applyFill="1" applyAlignment="1">
      <alignment horizontal="center" vertical="center"/>
    </xf>
    <xf numFmtId="0" fontId="39" fillId="18" borderId="0" xfId="0" applyNumberFormat="1" applyFont="1" applyFill="1" applyAlignment="1">
      <alignment horizontal="center" wrapText="1"/>
    </xf>
    <xf numFmtId="0" fontId="40" fillId="18" borderId="0" xfId="0" applyFont="1" applyFill="1">
      <alignment vertical="center"/>
    </xf>
    <xf numFmtId="0" fontId="38" fillId="18" borderId="0" xfId="0" applyNumberFormat="1" applyFont="1" applyFill="1" applyAlignment="1">
      <alignment horizontal="left" vertical="top"/>
    </xf>
    <xf numFmtId="0" fontId="41" fillId="18" borderId="0" xfId="0" applyNumberFormat="1" applyFont="1" applyFill="1" applyAlignment="1">
      <alignment horizontal="center" vertical="center"/>
    </xf>
    <xf numFmtId="0" fontId="42" fillId="18" borderId="18" xfId="0" applyNumberFormat="1" applyFont="1" applyFill="1" applyBorder="1" applyAlignment="1">
      <alignment horizontal="center" vertical="center"/>
    </xf>
    <xf numFmtId="0" fontId="37" fillId="18" borderId="18" xfId="0" applyNumberFormat="1" applyFont="1" applyFill="1" applyBorder="1" applyAlignment="1">
      <alignment horizontal="center" vertical="center"/>
    </xf>
    <xf numFmtId="0" fontId="39" fillId="18" borderId="18" xfId="0" applyNumberFormat="1" applyFont="1" applyFill="1" applyBorder="1" applyAlignment="1">
      <alignment horizontal="center"/>
    </xf>
    <xf numFmtId="0" fontId="39" fillId="18" borderId="0" xfId="0" applyNumberFormat="1" applyFont="1" applyFill="1" applyBorder="1" applyAlignment="1">
      <alignment horizontal="center" vertical="top" wrapText="1"/>
    </xf>
    <xf numFmtId="0" fontId="0" fillId="0" borderId="3" xfId="0" applyBorder="1">
      <alignment vertical="center"/>
    </xf>
    <xf numFmtId="0" fontId="17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17" fillId="3" borderId="5" xfId="0" applyFont="1" applyFill="1" applyBorder="1" applyAlignment="1"/>
    <xf numFmtId="0" fontId="0" fillId="0" borderId="0" xfId="0" applyFo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4" fillId="15" borderId="20" xfId="0" applyFont="1" applyFill="1" applyBorder="1" applyAlignment="1">
      <alignment horizontal="center" vertical="center" wrapText="1"/>
    </xf>
    <xf numFmtId="0" fontId="33" fillId="18" borderId="20" xfId="0" applyNumberFormat="1" applyFont="1" applyFill="1" applyBorder="1" applyAlignment="1">
      <alignment horizontal="center" vertical="center" wrapText="1"/>
    </xf>
    <xf numFmtId="0" fontId="33" fillId="18" borderId="20" xfId="0" applyNumberFormat="1" applyFont="1" applyFill="1" applyBorder="1" applyAlignment="1">
      <alignment horizontal="center" wrapText="1"/>
    </xf>
    <xf numFmtId="0" fontId="43" fillId="3" borderId="22" xfId="0" applyFont="1" applyFill="1" applyBorder="1" applyAlignment="1">
      <alignment horizontal="center" vertical="center"/>
    </xf>
    <xf numFmtId="2" fontId="15" fillId="6" borderId="23" xfId="0" applyNumberFormat="1" applyFont="1" applyFill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</cellXfs>
  <cellStyles count="11">
    <cellStyle name="cf-1-0-0" xfId="1"/>
    <cellStyle name="cf-1-1-0" xfId="2"/>
    <cellStyle name="cf-1-2-0" xfId="3"/>
    <cellStyle name="cf-3-0-0" xfId="4"/>
    <cellStyle name="cf-3-1-0" xfId="5"/>
    <cellStyle name="Comma" xfId="6"/>
    <cellStyle name="Comma[0]" xfId="7"/>
    <cellStyle name="Currency" xfId="8"/>
    <cellStyle name="Currency[0]" xfId="9"/>
    <cellStyle name="Normal" xfId="0" builtinId="0"/>
    <cellStyle name="Percent" xfId="10"/>
  </cellStyles>
  <dxfs count="2">
    <dxf>
      <font>
        <color theme="0"/>
      </font>
      <fill>
        <patternFill>
          <bgColor rgb="FFFF0000"/>
        </patternFill>
      </fill>
    </dxf>
    <dxf>
      <font>
        <color indexed="5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4F81BD"/>
      <rgbColor rgb="008080FF"/>
      <rgbColor rgb="00802060"/>
      <rgbColor rgb="00FFFFC0"/>
      <rgbColor rgb="00BDE6E1"/>
      <rgbColor rgb="00600080"/>
      <rgbColor rgb="00FF990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DBEEF4"/>
      <rgbColor rgb="00FFFF80"/>
      <rgbColor rgb="0099CCFF"/>
      <rgbColor rgb="00DD9CB3"/>
      <rgbColor rgb="00B38FEE"/>
      <rgbColor rgb="00DCE6F2"/>
      <rgbColor rgb="003366FF"/>
      <rgbColor rgb="003FB8CD"/>
      <rgbColor rgb="00488436"/>
      <rgbColor rgb="00958C41"/>
      <rgbColor rgb="008E5E42"/>
      <rgbColor rgb="00A0627A"/>
      <rgbColor rgb="00624FAC"/>
      <rgbColor rgb="00969696"/>
      <rgbColor rgb="00003366"/>
      <rgbColor rgb="001F497D"/>
      <rgbColor rgb="00004500"/>
      <rgbColor rgb="00453E01"/>
      <rgbColor rgb="006A2813"/>
      <rgbColor rgb="0085396A"/>
      <rgbColor rgb="004A3285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pane ySplit="3" topLeftCell="A4" activePane="bottomLeft" state="frozen"/>
      <selection pane="bottomLeft" activeCell="D24" sqref="D24"/>
    </sheetView>
  </sheetViews>
  <sheetFormatPr baseColWidth="10" defaultColWidth="8.7109375" defaultRowHeight="17.850000000000001" customHeight="1"/>
  <cols>
    <col min="1" max="1" width="4" customWidth="1"/>
    <col min="2" max="2" width="18.28515625" customWidth="1"/>
    <col min="3" max="3" width="15.28515625" customWidth="1"/>
    <col min="4" max="4" width="13" customWidth="1"/>
    <col min="5" max="5" width="19" customWidth="1"/>
    <col min="6" max="6" width="17.7109375" customWidth="1"/>
    <col min="7" max="7" width="14.5703125" customWidth="1"/>
    <col min="8" max="8" width="14.85546875" customWidth="1"/>
    <col min="9" max="9" width="2.7109375" customWidth="1"/>
    <col min="10" max="10" width="12.85546875" customWidth="1"/>
    <col min="11" max="11" width="11.42578125" customWidth="1"/>
    <col min="12" max="12" width="13.140625" customWidth="1"/>
    <col min="13" max="13" width="13.7109375" customWidth="1"/>
    <col min="14" max="14" width="11.85546875" customWidth="1"/>
    <col min="15" max="15" width="16.42578125" customWidth="1"/>
  </cols>
  <sheetData>
    <row r="1" spans="1:15" s="108" customFormat="1" ht="45">
      <c r="A1" s="103"/>
      <c r="B1" s="104" t="s">
        <v>0</v>
      </c>
      <c r="C1" s="104"/>
      <c r="D1" s="104"/>
      <c r="E1" s="104"/>
      <c r="F1" s="104"/>
      <c r="G1" s="104"/>
      <c r="H1" s="104"/>
      <c r="I1" s="103"/>
      <c r="J1" s="105" t="s">
        <v>109</v>
      </c>
      <c r="K1" s="105"/>
      <c r="L1" s="106">
        <v>40612</v>
      </c>
      <c r="M1" s="106"/>
      <c r="N1" s="103"/>
      <c r="O1" s="107" t="s">
        <v>110</v>
      </c>
    </row>
    <row r="2" spans="1:15" s="108" customFormat="1" ht="12.75" customHeight="1">
      <c r="A2" s="103"/>
      <c r="B2" s="103"/>
      <c r="C2" s="103"/>
      <c r="D2" s="103"/>
      <c r="E2" s="103"/>
      <c r="F2" s="103"/>
      <c r="G2" s="103"/>
      <c r="H2" s="103"/>
      <c r="I2" s="103"/>
      <c r="J2" s="109"/>
      <c r="K2" s="109"/>
      <c r="L2" s="110"/>
      <c r="M2" s="110"/>
      <c r="N2" s="103"/>
      <c r="O2" s="107" t="s">
        <v>111</v>
      </c>
    </row>
    <row r="3" spans="1:15" s="108" customFormat="1" ht="24" customHeight="1">
      <c r="A3" s="103"/>
      <c r="B3" s="11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03"/>
      <c r="J3" s="113" t="s">
        <v>8</v>
      </c>
      <c r="K3" s="113" t="s">
        <v>9</v>
      </c>
      <c r="L3" s="113" t="s">
        <v>10</v>
      </c>
      <c r="M3" s="113" t="s">
        <v>11</v>
      </c>
      <c r="N3" s="113" t="s">
        <v>12</v>
      </c>
      <c r="O3" s="114" t="s">
        <v>112</v>
      </c>
    </row>
    <row r="4" spans="1:15" ht="17.850000000000001" customHeight="1">
      <c r="A4" s="3">
        <v>1</v>
      </c>
      <c r="B4" s="4"/>
      <c r="C4" s="5"/>
      <c r="D4" s="5"/>
      <c r="E4" s="5"/>
      <c r="F4" s="5"/>
      <c r="G4" s="5" t="s">
        <v>13</v>
      </c>
      <c r="H4" s="6">
        <f t="shared" ref="H4:H13" si="0">(((J4+K4)+L4)+M4)+N4</f>
        <v>0</v>
      </c>
      <c r="I4" s="7"/>
      <c r="J4" s="6">
        <f>Conocimiento!C7</f>
        <v>0</v>
      </c>
      <c r="K4" s="6">
        <f>Aptitud!C4</f>
        <v>0</v>
      </c>
      <c r="L4" s="6">
        <f>Antiguedad!C4</f>
        <v>0</v>
      </c>
      <c r="M4" s="6">
        <f>DiscPunt!C4</f>
        <v>0</v>
      </c>
      <c r="N4" s="6">
        <f>PartSind!C5</f>
        <v>0</v>
      </c>
      <c r="O4" s="115"/>
    </row>
    <row r="5" spans="1:15" ht="17.850000000000001" customHeight="1">
      <c r="A5" s="3">
        <v>2</v>
      </c>
      <c r="B5" s="4"/>
      <c r="C5" s="5"/>
      <c r="D5" s="5"/>
      <c r="E5" s="5"/>
      <c r="F5" s="5"/>
      <c r="G5" s="5" t="s">
        <v>13</v>
      </c>
      <c r="H5" s="6">
        <f t="shared" si="0"/>
        <v>0</v>
      </c>
      <c r="I5" s="7"/>
      <c r="J5" s="6">
        <f>Conocimiento!C8</f>
        <v>0</v>
      </c>
      <c r="K5" s="6">
        <f>Aptitud!C5</f>
        <v>0</v>
      </c>
      <c r="L5" s="6">
        <f>Antiguedad!C5</f>
        <v>0</v>
      </c>
      <c r="M5" s="6">
        <f>DiscPunt!C5</f>
        <v>0</v>
      </c>
      <c r="N5" s="6">
        <f>PartSind!C6</f>
        <v>0</v>
      </c>
      <c r="O5" s="115"/>
    </row>
    <row r="6" spans="1:15" ht="17.850000000000001" customHeight="1">
      <c r="A6" s="3">
        <v>3</v>
      </c>
      <c r="B6" s="4"/>
      <c r="C6" s="5"/>
      <c r="D6" s="5"/>
      <c r="E6" s="5"/>
      <c r="F6" s="5"/>
      <c r="G6" s="5" t="s">
        <v>13</v>
      </c>
      <c r="H6" s="6">
        <f t="shared" si="0"/>
        <v>0</v>
      </c>
      <c r="I6" s="7"/>
      <c r="J6" s="6">
        <f>Conocimiento!C9</f>
        <v>0</v>
      </c>
      <c r="K6" s="6">
        <f>Aptitud!C6</f>
        <v>0</v>
      </c>
      <c r="L6" s="6">
        <f>Antiguedad!C6</f>
        <v>0</v>
      </c>
      <c r="M6" s="6">
        <f>DiscPunt!C6</f>
        <v>0</v>
      </c>
      <c r="N6" s="6">
        <f>PartSind!C7</f>
        <v>0</v>
      </c>
      <c r="O6" s="115"/>
    </row>
    <row r="7" spans="1:15" ht="17.850000000000001" customHeight="1">
      <c r="A7" s="3">
        <v>4</v>
      </c>
      <c r="B7" s="4"/>
      <c r="C7" s="5"/>
      <c r="D7" s="5"/>
      <c r="E7" s="5"/>
      <c r="F7" s="5"/>
      <c r="G7" s="5" t="s">
        <v>13</v>
      </c>
      <c r="H7" s="6">
        <f t="shared" si="0"/>
        <v>0</v>
      </c>
      <c r="I7" s="7"/>
      <c r="J7" s="6">
        <f>Conocimiento!C10</f>
        <v>0</v>
      </c>
      <c r="K7" s="6">
        <f>Aptitud!C7</f>
        <v>0</v>
      </c>
      <c r="L7" s="6">
        <f>Antiguedad!C7</f>
        <v>0</v>
      </c>
      <c r="M7" s="6">
        <f>DiscPunt!C7</f>
        <v>0</v>
      </c>
      <c r="N7" s="6">
        <f>PartSind!C8</f>
        <v>0</v>
      </c>
      <c r="O7" s="115"/>
    </row>
    <row r="8" spans="1:15" ht="17.850000000000001" customHeight="1">
      <c r="A8" s="3">
        <v>5</v>
      </c>
      <c r="B8" s="4"/>
      <c r="C8" s="5"/>
      <c r="D8" s="5"/>
      <c r="E8" s="5"/>
      <c r="F8" s="5"/>
      <c r="G8" s="5" t="s">
        <v>13</v>
      </c>
      <c r="H8" s="6">
        <f t="shared" si="0"/>
        <v>0</v>
      </c>
      <c r="I8" s="7"/>
      <c r="J8" s="6">
        <f>Conocimiento!C11</f>
        <v>0</v>
      </c>
      <c r="K8" s="6">
        <f>Aptitud!C8</f>
        <v>0</v>
      </c>
      <c r="L8" s="6">
        <f>Antiguedad!C8</f>
        <v>0</v>
      </c>
      <c r="M8" s="6">
        <f>DiscPunt!C8</f>
        <v>0</v>
      </c>
      <c r="N8" s="6">
        <f>PartSind!C9</f>
        <v>0</v>
      </c>
      <c r="O8" s="115"/>
    </row>
    <row r="9" spans="1:15" ht="17.850000000000001" customHeight="1">
      <c r="A9" s="3">
        <v>6</v>
      </c>
      <c r="B9" s="4"/>
      <c r="C9" s="5"/>
      <c r="D9" s="5"/>
      <c r="E9" s="5"/>
      <c r="F9" s="5"/>
      <c r="G9" s="5" t="s">
        <v>13</v>
      </c>
      <c r="H9" s="6">
        <f t="shared" si="0"/>
        <v>0</v>
      </c>
      <c r="I9" s="7"/>
      <c r="J9" s="6">
        <f>Conocimiento!C12</f>
        <v>0</v>
      </c>
      <c r="K9" s="6">
        <f>Aptitud!C9</f>
        <v>0</v>
      </c>
      <c r="L9" s="6">
        <f>Antiguedad!C9</f>
        <v>0</v>
      </c>
      <c r="M9" s="6">
        <f>DiscPunt!C9</f>
        <v>0</v>
      </c>
      <c r="N9" s="6">
        <f>PartSind!C10</f>
        <v>0</v>
      </c>
      <c r="O9" s="115"/>
    </row>
    <row r="10" spans="1:15" ht="17.850000000000001" customHeight="1">
      <c r="A10" s="3">
        <v>7</v>
      </c>
      <c r="B10" s="4"/>
      <c r="C10" s="5"/>
      <c r="D10" s="5"/>
      <c r="E10" s="5"/>
      <c r="F10" s="5"/>
      <c r="G10" s="5" t="s">
        <v>13</v>
      </c>
      <c r="H10" s="6">
        <f t="shared" si="0"/>
        <v>0</v>
      </c>
      <c r="I10" s="7"/>
      <c r="J10" s="6">
        <f>Conocimiento!C13</f>
        <v>0</v>
      </c>
      <c r="K10" s="6">
        <f>Aptitud!C10</f>
        <v>0</v>
      </c>
      <c r="L10" s="6">
        <f>Antiguedad!C10</f>
        <v>0</v>
      </c>
      <c r="M10" s="6">
        <f>DiscPunt!C10</f>
        <v>0</v>
      </c>
      <c r="N10" s="6">
        <f>PartSind!C11</f>
        <v>0</v>
      </c>
      <c r="O10" s="115"/>
    </row>
    <row r="11" spans="1:15" ht="17.850000000000001" customHeight="1">
      <c r="A11" s="3">
        <v>8</v>
      </c>
      <c r="B11" s="4"/>
      <c r="C11" s="5"/>
      <c r="D11" s="5"/>
      <c r="E11" s="5"/>
      <c r="F11" s="5"/>
      <c r="G11" s="5" t="s">
        <v>13</v>
      </c>
      <c r="H11" s="6">
        <f t="shared" si="0"/>
        <v>0</v>
      </c>
      <c r="I11" s="7"/>
      <c r="J11" s="6">
        <f>Conocimiento!C14</f>
        <v>0</v>
      </c>
      <c r="K11" s="6">
        <f>Aptitud!C11</f>
        <v>0</v>
      </c>
      <c r="L11" s="6">
        <f>Antiguedad!C11</f>
        <v>0</v>
      </c>
      <c r="M11" s="6">
        <f>DiscPunt!C11</f>
        <v>0</v>
      </c>
      <c r="N11" s="6">
        <f>PartSind!C12</f>
        <v>0</v>
      </c>
      <c r="O11" s="115"/>
    </row>
    <row r="12" spans="1:15" ht="17.850000000000001" customHeight="1">
      <c r="A12" s="3">
        <v>9</v>
      </c>
      <c r="B12" s="4"/>
      <c r="C12" s="5"/>
      <c r="D12" s="5"/>
      <c r="E12" s="5"/>
      <c r="F12" s="5"/>
      <c r="G12" s="5" t="s">
        <v>13</v>
      </c>
      <c r="H12" s="6">
        <f t="shared" si="0"/>
        <v>0</v>
      </c>
      <c r="I12" s="7"/>
      <c r="J12" s="6">
        <f>Conocimiento!C15</f>
        <v>0</v>
      </c>
      <c r="K12" s="6">
        <f>Aptitud!C12</f>
        <v>0</v>
      </c>
      <c r="L12" s="6">
        <f>Antiguedad!C12</f>
        <v>0</v>
      </c>
      <c r="M12" s="6">
        <f>DiscPunt!C12</f>
        <v>0</v>
      </c>
      <c r="N12" s="6">
        <f>PartSind!C13</f>
        <v>0</v>
      </c>
      <c r="O12" s="115"/>
    </row>
    <row r="13" spans="1:15" ht="17.850000000000001" customHeight="1">
      <c r="A13" s="3">
        <v>10</v>
      </c>
      <c r="B13" s="4"/>
      <c r="C13" s="5"/>
      <c r="D13" s="5"/>
      <c r="E13" s="5"/>
      <c r="F13" s="5"/>
      <c r="G13" s="5" t="s">
        <v>13</v>
      </c>
      <c r="H13" s="6">
        <f t="shared" si="0"/>
        <v>0</v>
      </c>
      <c r="I13" s="7"/>
      <c r="J13" s="6">
        <f>Conocimiento!C16</f>
        <v>0</v>
      </c>
      <c r="K13" s="6">
        <f>Aptitud!C13</f>
        <v>0</v>
      </c>
      <c r="L13" s="6">
        <f>Antiguedad!C13</f>
        <v>0</v>
      </c>
      <c r="M13" s="6">
        <f>DiscPunt!C13</f>
        <v>0</v>
      </c>
      <c r="N13" s="6">
        <f>PartSind!C14</f>
        <v>0</v>
      </c>
      <c r="O13" s="115"/>
    </row>
  </sheetData>
  <mergeCells count="5">
    <mergeCell ref="B1:H1"/>
    <mergeCell ref="J1:K1"/>
    <mergeCell ref="L1:M1"/>
    <mergeCell ref="J2:K2"/>
    <mergeCell ref="L2:M2"/>
  </mergeCells>
  <pageMargins left="0.75" right="0.75" top="1.7875000000000001" bottom="1.7875000000000001" header="1" footer="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6" sqref="F6"/>
    </sheetView>
  </sheetViews>
  <sheetFormatPr baseColWidth="10" defaultColWidth="8.7109375" defaultRowHeight="12.75"/>
  <cols>
    <col min="1" max="1" width="3.5703125" customWidth="1"/>
    <col min="2" max="2" width="34.5703125" customWidth="1"/>
    <col min="3" max="3" width="11.7109375" customWidth="1"/>
    <col min="4" max="11" width="13.140625" customWidth="1"/>
    <col min="17" max="17" width="9.85546875" customWidth="1"/>
  </cols>
  <sheetData>
    <row r="1" spans="1:19" ht="23.1" customHeight="1">
      <c r="A1" s="8"/>
      <c r="B1" s="8"/>
      <c r="C1" s="1"/>
      <c r="D1" s="91" t="s">
        <v>14</v>
      </c>
      <c r="E1" s="92"/>
      <c r="F1" s="92"/>
      <c r="G1" s="92"/>
      <c r="H1" s="92"/>
      <c r="I1" s="92"/>
      <c r="J1" s="92"/>
      <c r="K1" s="92"/>
      <c r="L1" s="91" t="s">
        <v>15</v>
      </c>
      <c r="M1" s="92"/>
      <c r="N1" s="92"/>
      <c r="O1" s="92"/>
      <c r="P1" s="92"/>
      <c r="Q1" s="92"/>
      <c r="R1" s="92"/>
      <c r="S1" s="92"/>
    </row>
    <row r="2" spans="1:19" s="119" customFormat="1" ht="94.5" customHeight="1" thickBot="1">
      <c r="A2" s="116"/>
      <c r="B2" s="133" t="s">
        <v>16</v>
      </c>
      <c r="C2" s="117"/>
      <c r="D2" s="120" t="s">
        <v>17</v>
      </c>
      <c r="E2" s="120" t="s">
        <v>18</v>
      </c>
      <c r="F2" s="120" t="s">
        <v>19</v>
      </c>
      <c r="G2" s="120" t="s">
        <v>20</v>
      </c>
      <c r="H2" s="120" t="s">
        <v>21</v>
      </c>
      <c r="I2" s="120" t="s">
        <v>22</v>
      </c>
      <c r="J2" s="120" t="s">
        <v>23</v>
      </c>
      <c r="K2" s="120" t="s">
        <v>24</v>
      </c>
      <c r="L2" s="120" t="s">
        <v>25</v>
      </c>
      <c r="M2" s="120" t="s">
        <v>26</v>
      </c>
      <c r="N2" s="120" t="s">
        <v>27</v>
      </c>
      <c r="O2" s="120" t="s">
        <v>28</v>
      </c>
      <c r="P2" s="120" t="s">
        <v>29</v>
      </c>
      <c r="Q2" s="120" t="s">
        <v>30</v>
      </c>
      <c r="R2" s="118"/>
      <c r="S2" s="118"/>
    </row>
    <row r="3" spans="1:19" ht="19.350000000000001" customHeight="1" thickTop="1" thickBot="1">
      <c r="A3" s="8"/>
      <c r="B3" s="9" t="s">
        <v>31</v>
      </c>
      <c r="C3" s="1"/>
      <c r="D3" s="121" t="s">
        <v>32</v>
      </c>
      <c r="E3" s="121" t="s">
        <v>33</v>
      </c>
      <c r="F3" s="121" t="s">
        <v>34</v>
      </c>
      <c r="G3" s="121" t="s">
        <v>35</v>
      </c>
      <c r="H3" s="121" t="s">
        <v>36</v>
      </c>
      <c r="I3" s="121" t="s">
        <v>37</v>
      </c>
      <c r="J3" s="121" t="s">
        <v>38</v>
      </c>
      <c r="K3" s="121" t="s">
        <v>39</v>
      </c>
      <c r="L3" s="121" t="s">
        <v>40</v>
      </c>
      <c r="M3" s="121" t="s">
        <v>41</v>
      </c>
      <c r="N3" s="121" t="s">
        <v>42</v>
      </c>
      <c r="O3" s="121" t="s">
        <v>43</v>
      </c>
      <c r="P3" s="121" t="s">
        <v>44</v>
      </c>
      <c r="Q3" s="122" t="s">
        <v>45</v>
      </c>
      <c r="R3" s="10"/>
      <c r="S3" s="10"/>
    </row>
    <row r="4" spans="1:19" ht="17.25" customHeight="1" thickBot="1">
      <c r="A4" s="8"/>
      <c r="B4" s="11"/>
      <c r="C4" s="11"/>
      <c r="D4" s="125">
        <v>50</v>
      </c>
      <c r="E4" s="125">
        <v>100</v>
      </c>
      <c r="F4" s="125">
        <v>160</v>
      </c>
      <c r="G4" s="125">
        <v>180</v>
      </c>
      <c r="H4" s="125">
        <v>200</v>
      </c>
      <c r="I4" s="125">
        <v>400</v>
      </c>
      <c r="J4" s="125">
        <v>440</v>
      </c>
      <c r="K4" s="125">
        <v>480</v>
      </c>
      <c r="L4" s="123">
        <v>520</v>
      </c>
      <c r="M4" s="123">
        <v>800</v>
      </c>
      <c r="N4" s="123">
        <v>840</v>
      </c>
      <c r="O4" s="123">
        <v>940</v>
      </c>
      <c r="P4" s="123">
        <v>980</v>
      </c>
      <c r="Q4" s="123">
        <v>0</v>
      </c>
      <c r="R4" s="12"/>
      <c r="S4" s="12"/>
    </row>
    <row r="5" spans="1:19" ht="45.75" customHeight="1" thickBot="1">
      <c r="A5" s="8"/>
      <c r="B5" s="11"/>
      <c r="C5" s="11"/>
      <c r="D5" s="126" t="s">
        <v>46</v>
      </c>
      <c r="E5" s="127"/>
      <c r="F5" s="128" t="s">
        <v>47</v>
      </c>
      <c r="G5" s="129"/>
      <c r="H5" s="130" t="s">
        <v>48</v>
      </c>
      <c r="I5" s="129"/>
      <c r="J5" s="131" t="s">
        <v>107</v>
      </c>
      <c r="K5" s="132"/>
      <c r="L5" s="124"/>
      <c r="M5" s="124"/>
      <c r="N5" s="124"/>
      <c r="O5" s="124"/>
      <c r="P5" s="124"/>
      <c r="Q5" s="124"/>
    </row>
    <row r="6" spans="1:19" ht="23.1" customHeight="1">
      <c r="A6" s="8"/>
      <c r="B6" s="14" t="s">
        <v>49</v>
      </c>
      <c r="C6" s="15" t="s">
        <v>50</v>
      </c>
      <c r="D6" s="11" t="s">
        <v>51</v>
      </c>
      <c r="E6" s="2" t="s">
        <v>52</v>
      </c>
      <c r="F6" s="2" t="s">
        <v>51</v>
      </c>
      <c r="G6" s="2" t="s">
        <v>52</v>
      </c>
      <c r="H6" s="134" t="s">
        <v>53</v>
      </c>
      <c r="I6" s="135"/>
      <c r="J6" s="99" t="s">
        <v>108</v>
      </c>
      <c r="K6" s="100"/>
      <c r="L6" s="13"/>
      <c r="M6" s="13"/>
      <c r="N6" s="13"/>
      <c r="O6" s="13"/>
      <c r="P6" s="13"/>
      <c r="Q6" s="13"/>
    </row>
    <row r="7" spans="1:19" ht="15" customHeight="1">
      <c r="A7" s="16">
        <v>1</v>
      </c>
      <c r="B7" s="4" t="str">
        <f>((('Captura del personal'!C4&amp;" ")&amp;'Captura del personal'!D4)&amp;" ")&amp;'Captura del personal'!E4</f>
        <v xml:space="preserve">  </v>
      </c>
      <c r="C7" s="17">
        <f>((D7+F7)+H7)+J7</f>
        <v>0</v>
      </c>
      <c r="D7" s="18">
        <f t="shared" ref="D7:D16" si="0">HLOOKUP(E7,$D$3:$Q$4,2,0)</f>
        <v>0</v>
      </c>
      <c r="E7" s="19" t="s">
        <v>45</v>
      </c>
      <c r="F7" s="20">
        <v>0</v>
      </c>
      <c r="G7" s="21"/>
      <c r="H7" s="22">
        <v>0</v>
      </c>
      <c r="I7" s="23"/>
      <c r="J7" s="98">
        <v>0</v>
      </c>
      <c r="K7" s="97"/>
      <c r="L7" s="25"/>
      <c r="M7" s="25"/>
      <c r="N7" s="25"/>
    </row>
    <row r="8" spans="1:19" ht="15" customHeight="1">
      <c r="A8" s="16">
        <v>2</v>
      </c>
      <c r="B8" s="4" t="str">
        <f>((('Captura del personal'!C5&amp;" ")&amp;'Captura del personal'!D5)&amp;" ")&amp;'Captura del personal'!E5</f>
        <v xml:space="preserve">  </v>
      </c>
      <c r="C8" s="17">
        <f t="shared" ref="C8:C16" si="1">((D8+F8)+H8)+J8</f>
        <v>0</v>
      </c>
      <c r="D8" s="18">
        <f t="shared" si="0"/>
        <v>0</v>
      </c>
      <c r="E8" s="19" t="s">
        <v>45</v>
      </c>
      <c r="F8" s="20">
        <v>0</v>
      </c>
      <c r="G8" s="21"/>
      <c r="H8" s="22">
        <v>0</v>
      </c>
      <c r="I8" s="24"/>
      <c r="J8" s="98">
        <v>0</v>
      </c>
      <c r="K8" s="97"/>
    </row>
    <row r="9" spans="1:19" ht="15" customHeight="1">
      <c r="A9" s="16">
        <v>3</v>
      </c>
      <c r="B9" s="4" t="str">
        <f>((('Captura del personal'!C6&amp;" ")&amp;'Captura del personal'!D6)&amp;" ")&amp;'Captura del personal'!E6</f>
        <v xml:space="preserve">  </v>
      </c>
      <c r="C9" s="17">
        <f t="shared" si="1"/>
        <v>0</v>
      </c>
      <c r="D9" s="18">
        <f t="shared" si="0"/>
        <v>0</v>
      </c>
      <c r="E9" s="19" t="s">
        <v>45</v>
      </c>
      <c r="F9" s="20">
        <v>0</v>
      </c>
      <c r="G9" s="21"/>
      <c r="H9" s="22">
        <v>0</v>
      </c>
      <c r="I9" s="26"/>
      <c r="J9" s="98">
        <v>0</v>
      </c>
      <c r="K9" s="97"/>
    </row>
    <row r="10" spans="1:19" ht="15" customHeight="1">
      <c r="A10" s="16">
        <v>4</v>
      </c>
      <c r="B10" s="4" t="str">
        <f>((('Captura del personal'!C7&amp;" ")&amp;'Captura del personal'!D7)&amp;" ")&amp;'Captura del personal'!E7</f>
        <v xml:space="preserve">  </v>
      </c>
      <c r="C10" s="17">
        <f t="shared" si="1"/>
        <v>0</v>
      </c>
      <c r="D10" s="18">
        <f t="shared" si="0"/>
        <v>0</v>
      </c>
      <c r="E10" s="19" t="s">
        <v>45</v>
      </c>
      <c r="F10" s="20">
        <v>0</v>
      </c>
      <c r="G10" s="21"/>
      <c r="H10" s="22">
        <v>0</v>
      </c>
      <c r="I10" s="23"/>
      <c r="J10" s="98">
        <v>0</v>
      </c>
      <c r="K10" s="97"/>
    </row>
    <row r="11" spans="1:19" ht="15" customHeight="1">
      <c r="A11" s="16">
        <v>5</v>
      </c>
      <c r="B11" s="4" t="str">
        <f>((('Captura del personal'!C8&amp;" ")&amp;'Captura del personal'!D8)&amp;" ")&amp;'Captura del personal'!E8</f>
        <v xml:space="preserve">  </v>
      </c>
      <c r="C11" s="17">
        <f t="shared" si="1"/>
        <v>0</v>
      </c>
      <c r="D11" s="18">
        <f t="shared" si="0"/>
        <v>0</v>
      </c>
      <c r="E11" s="19" t="s">
        <v>45</v>
      </c>
      <c r="F11" s="20">
        <v>0</v>
      </c>
      <c r="G11" s="21"/>
      <c r="H11" s="22">
        <v>0</v>
      </c>
      <c r="I11" s="23"/>
      <c r="J11" s="98">
        <v>0</v>
      </c>
      <c r="K11" s="97"/>
    </row>
    <row r="12" spans="1:19" ht="15" customHeight="1">
      <c r="A12" s="16">
        <v>6</v>
      </c>
      <c r="B12" s="4" t="str">
        <f>((('Captura del personal'!C9&amp;" ")&amp;'Captura del personal'!D9)&amp;" ")&amp;'Captura del personal'!E9</f>
        <v xml:space="preserve">  </v>
      </c>
      <c r="C12" s="17">
        <f t="shared" si="1"/>
        <v>0</v>
      </c>
      <c r="D12" s="18">
        <f t="shared" si="0"/>
        <v>0</v>
      </c>
      <c r="E12" s="19" t="s">
        <v>45</v>
      </c>
      <c r="F12" s="20">
        <v>0</v>
      </c>
      <c r="G12" s="21"/>
      <c r="H12" s="22">
        <v>0</v>
      </c>
      <c r="I12" s="23"/>
      <c r="J12" s="98">
        <v>0</v>
      </c>
      <c r="K12" s="97"/>
    </row>
    <row r="13" spans="1:19" ht="15" customHeight="1">
      <c r="A13" s="16">
        <v>7</v>
      </c>
      <c r="B13" s="4" t="str">
        <f>((('Captura del personal'!C10&amp;" ")&amp;'Captura del personal'!D10)&amp;" ")&amp;'Captura del personal'!E10</f>
        <v xml:space="preserve">  </v>
      </c>
      <c r="C13" s="17">
        <f t="shared" si="1"/>
        <v>0</v>
      </c>
      <c r="D13" s="18">
        <f t="shared" si="0"/>
        <v>0</v>
      </c>
      <c r="E13" s="19" t="s">
        <v>45</v>
      </c>
      <c r="F13" s="20">
        <v>0</v>
      </c>
      <c r="G13" s="21"/>
      <c r="H13" s="22">
        <v>0</v>
      </c>
      <c r="I13" s="23"/>
      <c r="J13" s="98">
        <v>0</v>
      </c>
      <c r="K13" s="97"/>
    </row>
    <row r="14" spans="1:19" ht="15" customHeight="1">
      <c r="A14" s="16">
        <v>8</v>
      </c>
      <c r="B14" s="4" t="str">
        <f>((('Captura del personal'!C11&amp;" ")&amp;'Captura del personal'!D11)&amp;" ")&amp;'Captura del personal'!E11</f>
        <v xml:space="preserve">  </v>
      </c>
      <c r="C14" s="17">
        <f t="shared" si="1"/>
        <v>0</v>
      </c>
      <c r="D14" s="18">
        <f t="shared" si="0"/>
        <v>0</v>
      </c>
      <c r="E14" s="19" t="s">
        <v>45</v>
      </c>
      <c r="F14" s="20">
        <v>0</v>
      </c>
      <c r="G14" s="21"/>
      <c r="H14" s="22">
        <v>0</v>
      </c>
      <c r="I14" s="23"/>
      <c r="J14" s="98">
        <v>0</v>
      </c>
      <c r="K14" s="97"/>
    </row>
    <row r="15" spans="1:19" ht="15" customHeight="1">
      <c r="A15" s="16">
        <v>9</v>
      </c>
      <c r="B15" s="4" t="str">
        <f>((('Captura del personal'!C12&amp;" ")&amp;'Captura del personal'!D12)&amp;" ")&amp;'Captura del personal'!E12</f>
        <v xml:space="preserve">  </v>
      </c>
      <c r="C15" s="17">
        <f t="shared" si="1"/>
        <v>0</v>
      </c>
      <c r="D15" s="18">
        <f t="shared" si="0"/>
        <v>0</v>
      </c>
      <c r="E15" s="19" t="s">
        <v>45</v>
      </c>
      <c r="F15" s="20">
        <v>0</v>
      </c>
      <c r="G15" s="21"/>
      <c r="H15" s="22">
        <v>0</v>
      </c>
      <c r="I15" s="23"/>
      <c r="J15" s="98">
        <v>0</v>
      </c>
      <c r="K15" s="97"/>
    </row>
    <row r="16" spans="1:19" ht="15" customHeight="1">
      <c r="A16" s="16">
        <v>10</v>
      </c>
      <c r="B16" s="4" t="str">
        <f>((('Captura del personal'!C13&amp;" ")&amp;'Captura del personal'!D13)&amp;" ")&amp;'Captura del personal'!E13</f>
        <v xml:space="preserve">  </v>
      </c>
      <c r="C16" s="17">
        <f t="shared" si="1"/>
        <v>0</v>
      </c>
      <c r="D16" s="18">
        <f t="shared" si="0"/>
        <v>0</v>
      </c>
      <c r="E16" s="19" t="s">
        <v>45</v>
      </c>
      <c r="F16" s="20">
        <v>0</v>
      </c>
      <c r="G16" s="21"/>
      <c r="H16" s="22">
        <v>0</v>
      </c>
      <c r="I16" s="23"/>
      <c r="J16" s="98">
        <v>0</v>
      </c>
      <c r="K16" s="97"/>
    </row>
  </sheetData>
  <mergeCells count="6">
    <mergeCell ref="J5:K5"/>
    <mergeCell ref="J6:K6"/>
    <mergeCell ref="D5:E5"/>
    <mergeCell ref="F5:G5"/>
    <mergeCell ref="H5:I5"/>
    <mergeCell ref="H6:I6"/>
  </mergeCells>
  <conditionalFormatting sqref="K7:K16">
    <cfRule type="cellIs" dxfId="1" priority="1" stopIfTrue="1" operator="equal">
      <formula>"N"</formula>
    </cfRule>
  </conditionalFormatting>
  <pageMargins left="0.75" right="0.75" top="1.7875000000000001" bottom="1.7875000000000001" header="1" footer="1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3" sqref="C13"/>
    </sheetView>
  </sheetViews>
  <sheetFormatPr baseColWidth="10" defaultColWidth="8.7109375" defaultRowHeight="12.75"/>
  <cols>
    <col min="1" max="1" width="5.28515625" customWidth="1"/>
    <col min="2" max="2" width="29.85546875" customWidth="1"/>
    <col min="3" max="3" width="12.5703125" customWidth="1"/>
    <col min="4" max="8" width="16.42578125" customWidth="1"/>
    <col min="9" max="9" width="11.85546875" customWidth="1"/>
    <col min="21" max="21" width="3.7109375" customWidth="1"/>
    <col min="22" max="22" width="13.28515625" customWidth="1"/>
    <col min="23" max="25" width="24.85546875" customWidth="1"/>
  </cols>
  <sheetData>
    <row r="1" spans="1:25" ht="137.25" customHeight="1">
      <c r="A1" s="27"/>
      <c r="B1" s="28" t="s">
        <v>54</v>
      </c>
      <c r="C1" s="27"/>
      <c r="D1" s="101" t="s">
        <v>55</v>
      </c>
      <c r="E1" s="102"/>
      <c r="F1" s="102"/>
      <c r="G1" s="102"/>
      <c r="H1" s="102"/>
      <c r="I1" s="29" t="s">
        <v>56</v>
      </c>
      <c r="J1" s="30" t="s">
        <v>57</v>
      </c>
      <c r="K1" s="30" t="s">
        <v>58</v>
      </c>
      <c r="L1" s="30" t="s">
        <v>59</v>
      </c>
      <c r="M1" s="30" t="s">
        <v>60</v>
      </c>
      <c r="N1" s="30" t="s">
        <v>61</v>
      </c>
      <c r="O1" s="30" t="s">
        <v>62</v>
      </c>
      <c r="P1" s="30" t="s">
        <v>63</v>
      </c>
      <c r="Q1" s="30" t="s">
        <v>64</v>
      </c>
      <c r="R1" s="30"/>
      <c r="S1" s="30" t="s">
        <v>65</v>
      </c>
      <c r="T1" s="30" t="s">
        <v>66</v>
      </c>
      <c r="U1" s="31"/>
      <c r="V1" s="32" t="s">
        <v>67</v>
      </c>
      <c r="W1" s="30" t="s">
        <v>68</v>
      </c>
      <c r="X1" s="30" t="s">
        <v>69</v>
      </c>
      <c r="Y1" s="30" t="s">
        <v>70</v>
      </c>
    </row>
    <row r="2" spans="1:25" ht="25.5" customHeight="1">
      <c r="A2" s="27"/>
      <c r="B2" s="27"/>
      <c r="C2" s="27"/>
      <c r="D2" s="33" t="s">
        <v>71</v>
      </c>
      <c r="E2" s="33" t="s">
        <v>72</v>
      </c>
      <c r="F2" s="33" t="s">
        <v>73</v>
      </c>
      <c r="G2" s="33" t="s">
        <v>74</v>
      </c>
      <c r="H2" s="33" t="s">
        <v>75</v>
      </c>
      <c r="I2" s="34"/>
      <c r="J2" s="35" t="s">
        <v>76</v>
      </c>
      <c r="K2" s="36" t="s">
        <v>77</v>
      </c>
      <c r="L2" s="36" t="s">
        <v>77</v>
      </c>
      <c r="M2" s="36" t="s">
        <v>78</v>
      </c>
      <c r="N2" s="36" t="s">
        <v>79</v>
      </c>
      <c r="O2" s="36" t="s">
        <v>80</v>
      </c>
      <c r="P2" s="36" t="s">
        <v>80</v>
      </c>
      <c r="Q2" s="36" t="s">
        <v>80</v>
      </c>
      <c r="R2" s="36"/>
      <c r="S2" s="36" t="s">
        <v>80</v>
      </c>
      <c r="T2" s="36" t="s">
        <v>80</v>
      </c>
      <c r="U2" s="36"/>
      <c r="V2" s="37"/>
      <c r="W2" s="38" t="s">
        <v>81</v>
      </c>
      <c r="X2" s="38" t="s">
        <v>81</v>
      </c>
      <c r="Y2" s="38" t="s">
        <v>81</v>
      </c>
    </row>
    <row r="3" spans="1:25" ht="20.25" customHeight="1">
      <c r="A3" s="39"/>
      <c r="B3" s="40" t="s">
        <v>49</v>
      </c>
      <c r="C3" s="41" t="s">
        <v>50</v>
      </c>
      <c r="D3" s="42"/>
      <c r="E3" s="43"/>
      <c r="F3" s="43"/>
      <c r="G3" s="43"/>
      <c r="H3" s="43"/>
      <c r="I3" s="34"/>
      <c r="J3" s="35" t="s">
        <v>82</v>
      </c>
      <c r="K3" s="36" t="s">
        <v>83</v>
      </c>
      <c r="L3" s="36" t="s">
        <v>83</v>
      </c>
      <c r="M3" s="36" t="s">
        <v>82</v>
      </c>
      <c r="N3" s="36" t="s">
        <v>83</v>
      </c>
      <c r="O3" s="36" t="s">
        <v>84</v>
      </c>
      <c r="P3" s="36" t="s">
        <v>84</v>
      </c>
      <c r="Q3" s="36" t="s">
        <v>82</v>
      </c>
      <c r="R3" s="36"/>
      <c r="S3" s="36" t="s">
        <v>82</v>
      </c>
      <c r="T3" s="36" t="s">
        <v>84</v>
      </c>
      <c r="U3" s="36"/>
      <c r="V3" s="37"/>
      <c r="W3" s="38" t="s">
        <v>85</v>
      </c>
      <c r="X3" s="38" t="s">
        <v>85</v>
      </c>
      <c r="Y3" s="38" t="s">
        <v>85</v>
      </c>
    </row>
    <row r="4" spans="1:25" ht="15.75" customHeight="1">
      <c r="A4" s="44">
        <v>1</v>
      </c>
      <c r="B4" s="4" t="str">
        <f>((('Captura del personal'!C4&amp;" ")&amp;'Captura del personal'!D4)&amp;" ")&amp;'Captura del personal'!E4</f>
        <v xml:space="preserve">  </v>
      </c>
      <c r="C4" s="45">
        <f>(AVERAGE(D4:H4))+SUM(J4:Y4)</f>
        <v>0</v>
      </c>
      <c r="D4" s="46">
        <v>0</v>
      </c>
      <c r="E4" s="47">
        <v>0</v>
      </c>
      <c r="F4" s="47">
        <v>0</v>
      </c>
      <c r="G4" s="47">
        <v>0</v>
      </c>
      <c r="H4" s="47">
        <v>0</v>
      </c>
      <c r="I4" s="48"/>
      <c r="V4" s="48"/>
      <c r="X4" s="49"/>
    </row>
    <row r="5" spans="1:25" ht="15.75" customHeight="1">
      <c r="A5" s="16">
        <v>2</v>
      </c>
      <c r="B5" s="4" t="str">
        <f>((('Captura del personal'!C5&amp;" ")&amp;'Captura del personal'!D5)&amp;" ")&amp;'Captura del personal'!E5</f>
        <v xml:space="preserve">  </v>
      </c>
      <c r="C5" s="45">
        <f t="shared" ref="C5:C13" si="0">(AVERAGE(D5:H5))+SUM(J5:Y5)</f>
        <v>0</v>
      </c>
      <c r="D5" s="46">
        <v>0</v>
      </c>
      <c r="E5" s="49">
        <v>0</v>
      </c>
      <c r="F5" s="49">
        <v>0</v>
      </c>
      <c r="G5" s="49">
        <v>0</v>
      </c>
      <c r="H5" s="49">
        <v>0</v>
      </c>
      <c r="I5" s="48"/>
      <c r="V5" s="48"/>
    </row>
    <row r="6" spans="1:25" ht="15.75" customHeight="1">
      <c r="A6" s="16">
        <v>3</v>
      </c>
      <c r="B6" s="4" t="str">
        <f>((('Captura del personal'!C6&amp;" ")&amp;'Captura del personal'!D6)&amp;" ")&amp;'Captura del personal'!E6</f>
        <v xml:space="preserve">  </v>
      </c>
      <c r="C6" s="45">
        <f t="shared" si="0"/>
        <v>0</v>
      </c>
      <c r="D6" s="46">
        <v>0</v>
      </c>
      <c r="E6" s="49">
        <v>0</v>
      </c>
      <c r="F6" s="49">
        <v>0</v>
      </c>
      <c r="G6" s="49">
        <v>0</v>
      </c>
      <c r="H6" s="49">
        <v>0</v>
      </c>
      <c r="I6" s="48"/>
      <c r="V6" s="48"/>
    </row>
    <row r="7" spans="1:25" ht="15.75" customHeight="1">
      <c r="A7" s="16">
        <v>4</v>
      </c>
      <c r="B7" s="4" t="str">
        <f>((('Captura del personal'!C7&amp;" ")&amp;'Captura del personal'!D7)&amp;" ")&amp;'Captura del personal'!E7</f>
        <v xml:space="preserve">  </v>
      </c>
      <c r="C7" s="45">
        <f t="shared" si="0"/>
        <v>0</v>
      </c>
      <c r="D7" s="46">
        <v>0</v>
      </c>
      <c r="E7" s="49">
        <v>0</v>
      </c>
      <c r="F7" s="49">
        <v>0</v>
      </c>
      <c r="G7" s="49">
        <v>0</v>
      </c>
      <c r="H7" s="49">
        <v>0</v>
      </c>
      <c r="I7" s="48"/>
      <c r="V7" s="48"/>
    </row>
    <row r="8" spans="1:25" ht="15.75" customHeight="1">
      <c r="A8" s="16">
        <v>5</v>
      </c>
      <c r="B8" s="4" t="str">
        <f>((('Captura del personal'!C8&amp;" ")&amp;'Captura del personal'!D8)&amp;" ")&amp;'Captura del personal'!E8</f>
        <v xml:space="preserve">  </v>
      </c>
      <c r="C8" s="45">
        <f t="shared" si="0"/>
        <v>0</v>
      </c>
      <c r="D8" s="46">
        <v>0</v>
      </c>
      <c r="E8" s="49">
        <v>0</v>
      </c>
      <c r="F8" s="49">
        <v>0</v>
      </c>
      <c r="G8" s="49">
        <v>0</v>
      </c>
      <c r="H8" s="49">
        <v>0</v>
      </c>
      <c r="I8" s="48"/>
      <c r="V8" s="48"/>
    </row>
    <row r="9" spans="1:25" ht="15.75" customHeight="1">
      <c r="A9" s="16">
        <v>6</v>
      </c>
      <c r="B9" s="4" t="str">
        <f>((('Captura del personal'!C9&amp;" ")&amp;'Captura del personal'!D9)&amp;" ")&amp;'Captura del personal'!E9</f>
        <v xml:space="preserve">  </v>
      </c>
      <c r="C9" s="45">
        <f t="shared" si="0"/>
        <v>0</v>
      </c>
      <c r="D9" s="46">
        <v>0</v>
      </c>
      <c r="E9" s="49">
        <v>0</v>
      </c>
      <c r="F9" s="49">
        <v>0</v>
      </c>
      <c r="G9" s="49">
        <v>0</v>
      </c>
      <c r="H9" s="49">
        <v>0</v>
      </c>
      <c r="I9" s="48"/>
      <c r="V9" s="48"/>
      <c r="W9" s="49"/>
    </row>
    <row r="10" spans="1:25" ht="15.75" customHeight="1">
      <c r="A10" s="16">
        <v>7</v>
      </c>
      <c r="B10" s="4" t="str">
        <f>((('Captura del personal'!C10&amp;" ")&amp;'Captura del personal'!D10)&amp;" ")&amp;'Captura del personal'!E10</f>
        <v xml:space="preserve">  </v>
      </c>
      <c r="C10" s="45">
        <f t="shared" si="0"/>
        <v>0</v>
      </c>
      <c r="D10" s="46">
        <v>0</v>
      </c>
      <c r="E10" s="49">
        <v>0</v>
      </c>
      <c r="F10" s="49">
        <v>0</v>
      </c>
      <c r="G10" s="49">
        <v>0</v>
      </c>
      <c r="H10" s="49">
        <v>0</v>
      </c>
      <c r="I10" s="48"/>
      <c r="V10" s="48"/>
    </row>
    <row r="11" spans="1:25" ht="15.75" customHeight="1">
      <c r="A11" s="16">
        <v>8</v>
      </c>
      <c r="B11" s="4" t="str">
        <f>((('Captura del personal'!C11&amp;" ")&amp;'Captura del personal'!D11)&amp;" ")&amp;'Captura del personal'!E11</f>
        <v xml:space="preserve">  </v>
      </c>
      <c r="C11" s="45">
        <f t="shared" si="0"/>
        <v>0</v>
      </c>
      <c r="D11" s="46">
        <v>0</v>
      </c>
      <c r="E11" s="49">
        <v>0</v>
      </c>
      <c r="F11" s="49">
        <v>0</v>
      </c>
      <c r="G11" s="49">
        <v>0</v>
      </c>
      <c r="H11" s="49">
        <v>0</v>
      </c>
      <c r="I11" s="48"/>
      <c r="V11" s="48"/>
    </row>
    <row r="12" spans="1:25" ht="15.75" customHeight="1">
      <c r="A12" s="16">
        <v>9</v>
      </c>
      <c r="B12" s="4" t="str">
        <f>((('Captura del personal'!C12&amp;" ")&amp;'Captura del personal'!D12)&amp;" ")&amp;'Captura del personal'!E12</f>
        <v xml:space="preserve">  </v>
      </c>
      <c r="C12" s="45">
        <f t="shared" si="0"/>
        <v>0</v>
      </c>
      <c r="D12" s="46">
        <v>0</v>
      </c>
      <c r="E12" s="49">
        <v>0</v>
      </c>
      <c r="F12" s="49">
        <v>0</v>
      </c>
      <c r="G12" s="49">
        <v>0</v>
      </c>
      <c r="H12" s="49">
        <v>0</v>
      </c>
      <c r="I12" s="48"/>
      <c r="V12" s="48"/>
    </row>
    <row r="13" spans="1:25" ht="15.75" customHeight="1">
      <c r="A13" s="16">
        <v>10</v>
      </c>
      <c r="B13" s="4" t="str">
        <f>((('Captura del personal'!C13&amp;" ")&amp;'Captura del personal'!D13)&amp;" ")&amp;'Captura del personal'!E13</f>
        <v xml:space="preserve">  </v>
      </c>
      <c r="C13" s="45">
        <f t="shared" si="0"/>
        <v>0</v>
      </c>
      <c r="D13" s="46">
        <v>0</v>
      </c>
      <c r="E13" s="49">
        <v>0</v>
      </c>
      <c r="F13" s="49">
        <v>0</v>
      </c>
      <c r="G13" s="49">
        <v>0</v>
      </c>
      <c r="H13" s="49">
        <v>0</v>
      </c>
      <c r="I13" s="48"/>
      <c r="V13" s="48"/>
    </row>
  </sheetData>
  <mergeCells count="1">
    <mergeCell ref="D1:H1"/>
  </mergeCells>
  <pageMargins left="0.75" right="0.75" top="1.7875000000000001" bottom="1.7875000000000001" header="1" footer="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5" sqref="C15"/>
    </sheetView>
  </sheetViews>
  <sheetFormatPr baseColWidth="10" defaultColWidth="8.7109375" defaultRowHeight="12.75"/>
  <cols>
    <col min="1" max="1" width="3.85546875" customWidth="1"/>
    <col min="2" max="2" width="28.28515625" customWidth="1"/>
    <col min="3" max="3" width="11.7109375" customWidth="1"/>
    <col min="4" max="4" width="1.42578125" customWidth="1"/>
    <col min="5" max="7" width="13.7109375" customWidth="1"/>
    <col min="8" max="8" width="2.28515625" customWidth="1"/>
    <col min="9" max="9" width="12" customWidth="1"/>
    <col min="10" max="10" width="8.28515625" customWidth="1"/>
    <col min="11" max="13" width="7.5703125" customWidth="1"/>
    <col min="14" max="14" width="10.5703125" customWidth="1"/>
    <col min="15" max="17" width="3.42578125" customWidth="1"/>
    <col min="18" max="18" width="11.28515625" customWidth="1"/>
    <col min="19" max="21" width="3.85546875" customWidth="1"/>
    <col min="22" max="22" width="10.7109375" customWidth="1"/>
    <col min="23" max="23" width="23" customWidth="1"/>
  </cols>
  <sheetData>
    <row r="1" spans="1:23" ht="67.150000000000006" customHeight="1">
      <c r="A1" s="1"/>
      <c r="B1" s="50" t="s">
        <v>10</v>
      </c>
      <c r="C1" s="51"/>
      <c r="D1" s="1"/>
      <c r="E1" s="52" t="s">
        <v>86</v>
      </c>
      <c r="F1" s="52" t="s">
        <v>87</v>
      </c>
      <c r="G1" s="52" t="s">
        <v>88</v>
      </c>
      <c r="H1" s="1"/>
      <c r="I1" s="87" t="s">
        <v>89</v>
      </c>
      <c r="J1" s="8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3" t="s">
        <v>90</v>
      </c>
    </row>
    <row r="2" spans="1:23" ht="29.1" customHeight="1">
      <c r="A2" s="1"/>
      <c r="B2" s="54" t="s">
        <v>91</v>
      </c>
      <c r="C2" s="55"/>
      <c r="D2" s="1"/>
      <c r="E2" s="56" t="s">
        <v>92</v>
      </c>
      <c r="F2" s="56" t="s">
        <v>93</v>
      </c>
      <c r="G2" s="56" t="s">
        <v>94</v>
      </c>
      <c r="H2" s="57"/>
      <c r="I2" s="94">
        <v>40632</v>
      </c>
      <c r="J2" s="95"/>
      <c r="K2" s="89" t="s">
        <v>95</v>
      </c>
      <c r="L2" s="93"/>
      <c r="M2" s="93"/>
      <c r="N2" s="93"/>
      <c r="O2" s="96" t="s">
        <v>96</v>
      </c>
      <c r="P2" s="96"/>
      <c r="Q2" s="96"/>
      <c r="R2" s="96"/>
      <c r="S2" s="90" t="s">
        <v>97</v>
      </c>
      <c r="T2" s="90"/>
      <c r="U2" s="90"/>
      <c r="V2" s="90"/>
      <c r="W2" s="58"/>
    </row>
    <row r="3" spans="1:23" ht="15.95" customHeight="1">
      <c r="A3" s="59"/>
      <c r="B3" s="60" t="s">
        <v>49</v>
      </c>
      <c r="C3" s="61" t="s">
        <v>50</v>
      </c>
      <c r="D3" s="11"/>
      <c r="E3" s="88" t="s">
        <v>98</v>
      </c>
      <c r="F3" s="88"/>
      <c r="G3" s="88"/>
      <c r="H3" s="11"/>
      <c r="I3" s="62"/>
      <c r="J3" s="62"/>
      <c r="K3" s="63">
        <v>12</v>
      </c>
      <c r="L3" s="63">
        <v>1</v>
      </c>
      <c r="M3" s="63">
        <v>0.33333000000000002</v>
      </c>
      <c r="N3" s="63" t="s">
        <v>99</v>
      </c>
      <c r="O3" s="64">
        <v>3</v>
      </c>
      <c r="P3" s="64">
        <v>0.25</v>
      </c>
      <c r="Q3" s="64">
        <v>0.125</v>
      </c>
      <c r="R3" s="64" t="s">
        <v>100</v>
      </c>
      <c r="S3" s="63">
        <v>1</v>
      </c>
      <c r="T3" s="63">
        <v>8.3330000000000001E-2</v>
      </c>
      <c r="U3" s="63">
        <v>4.1599999999999998E-2</v>
      </c>
      <c r="V3" s="63" t="s">
        <v>99</v>
      </c>
      <c r="W3" s="58"/>
    </row>
    <row r="4" spans="1:23" ht="15" customHeight="1">
      <c r="A4" s="44">
        <v>1</v>
      </c>
      <c r="B4" s="4" t="str">
        <f>((('Captura del personal'!C4&amp;" ")&amp;'Captura del personal'!D4)&amp;" ")&amp;'Captura del personal'!E4</f>
        <v xml:space="preserve">  </v>
      </c>
      <c r="C4" s="65">
        <f t="shared" ref="C4:C13" si="0">(((N4+R4)+V4)+W4)</f>
        <v>0</v>
      </c>
      <c r="D4" s="66"/>
      <c r="E4" s="67">
        <f>$I$2</f>
        <v>40632</v>
      </c>
      <c r="F4" s="67">
        <f t="shared" ref="F4:G13" si="1">$I$2</f>
        <v>40632</v>
      </c>
      <c r="G4" s="67">
        <f t="shared" si="1"/>
        <v>40632</v>
      </c>
      <c r="H4" s="48"/>
      <c r="I4" s="48"/>
      <c r="J4" s="48"/>
      <c r="K4">
        <f>DATEDIF(E4,$I$2,"y")</f>
        <v>0</v>
      </c>
      <c r="L4">
        <f>DATEDIF(E4,$I$2,"yM")</f>
        <v>0</v>
      </c>
      <c r="M4">
        <f>DATEDIF(E4,$I$2,"MD")</f>
        <v>0</v>
      </c>
      <c r="N4" s="68">
        <f t="shared" ref="N4:N13" si="2">(YEARFRAC(E4,$I$2,4))*$K$3</f>
        <v>0</v>
      </c>
      <c r="O4">
        <f>DATEDIF(F4,$I$2,"y")</f>
        <v>0</v>
      </c>
      <c r="P4">
        <f>DATEDIF(F4,$I$2,"yM")</f>
        <v>0</v>
      </c>
      <c r="Q4">
        <f>DATEDIF(F4,$I$2,"MD")</f>
        <v>0</v>
      </c>
      <c r="R4" s="68">
        <f t="shared" ref="R4:R13" si="3">(YEARFRAC(F4,$I$2,4))*$O$3</f>
        <v>0</v>
      </c>
      <c r="S4">
        <f>DATEDIF(G4,$I$2,"y")</f>
        <v>0</v>
      </c>
      <c r="T4">
        <f>DATEDIF(G4,$I$2,"yM")</f>
        <v>0</v>
      </c>
      <c r="U4">
        <f>DATEDIF(G4,$I$2,"MD")</f>
        <v>0</v>
      </c>
      <c r="V4" s="68">
        <f t="shared" ref="V4:V13" si="4">(YEARFRAC(G4,$I$2,4))*$S$3</f>
        <v>0</v>
      </c>
      <c r="W4" s="69"/>
    </row>
    <row r="5" spans="1:23" ht="15" customHeight="1">
      <c r="A5" s="16">
        <v>2</v>
      </c>
      <c r="B5" s="4" t="str">
        <f>((('Captura del personal'!C5&amp;" ")&amp;'Captura del personal'!D5)&amp;" ")&amp;'Captura del personal'!E5</f>
        <v xml:space="preserve">  </v>
      </c>
      <c r="C5" s="65">
        <f t="shared" si="0"/>
        <v>0</v>
      </c>
      <c r="D5" s="66"/>
      <c r="E5" s="67">
        <f t="shared" ref="E5:E13" si="5">$I$2</f>
        <v>40632</v>
      </c>
      <c r="F5" s="67">
        <f t="shared" si="1"/>
        <v>40632</v>
      </c>
      <c r="G5" s="67">
        <f t="shared" si="1"/>
        <v>40632</v>
      </c>
      <c r="H5" s="48"/>
      <c r="I5" s="48"/>
      <c r="J5" s="48"/>
      <c r="K5">
        <f t="shared" ref="K5:K13" si="6">DATEDIF(E5,$I$2,"y")</f>
        <v>0</v>
      </c>
      <c r="L5">
        <f t="shared" ref="L5:L13" si="7">DATEDIF(E5,$I$2,"yM")</f>
        <v>0</v>
      </c>
      <c r="M5">
        <f t="shared" ref="M5:M13" si="8">DATEDIF(E5,$I$2,"MD")</f>
        <v>0</v>
      </c>
      <c r="N5" s="68">
        <f t="shared" si="2"/>
        <v>0</v>
      </c>
      <c r="O5">
        <f t="shared" ref="O5:O13" si="9">DATEDIF(F5,$I$2,"y")</f>
        <v>0</v>
      </c>
      <c r="P5">
        <f t="shared" ref="P5:P13" si="10">DATEDIF(F5,$I$2,"yM")</f>
        <v>0</v>
      </c>
      <c r="Q5">
        <f t="shared" ref="Q5:Q13" si="11">DATEDIF(F5,$I$2,"MD")</f>
        <v>0</v>
      </c>
      <c r="R5" s="68">
        <f t="shared" si="3"/>
        <v>0</v>
      </c>
      <c r="S5">
        <f t="shared" ref="S5:S13" si="12">DATEDIF(G5,$I$2,"y")</f>
        <v>0</v>
      </c>
      <c r="T5">
        <f t="shared" ref="T5:T13" si="13">DATEDIF(G5,$I$2,"yM")</f>
        <v>0</v>
      </c>
      <c r="U5">
        <f t="shared" ref="U5:U13" si="14">DATEDIF(G5,$I$2,"MD")</f>
        <v>0</v>
      </c>
      <c r="V5" s="68">
        <f t="shared" si="4"/>
        <v>0</v>
      </c>
      <c r="W5" s="69"/>
    </row>
    <row r="6" spans="1:23" ht="15" customHeight="1">
      <c r="A6" s="16">
        <v>3</v>
      </c>
      <c r="B6" s="4" t="str">
        <f>((('Captura del personal'!C6&amp;" ")&amp;'Captura del personal'!D6)&amp;" ")&amp;'Captura del personal'!E6</f>
        <v xml:space="preserve">  </v>
      </c>
      <c r="C6" s="65">
        <f t="shared" si="0"/>
        <v>0</v>
      </c>
      <c r="D6" s="66"/>
      <c r="E6" s="67">
        <f t="shared" si="5"/>
        <v>40632</v>
      </c>
      <c r="F6" s="67">
        <f t="shared" si="1"/>
        <v>40632</v>
      </c>
      <c r="G6" s="67">
        <f t="shared" si="1"/>
        <v>40632</v>
      </c>
      <c r="H6" s="48"/>
      <c r="I6" s="48"/>
      <c r="J6" s="48"/>
      <c r="K6">
        <f t="shared" si="6"/>
        <v>0</v>
      </c>
      <c r="L6">
        <f t="shared" si="7"/>
        <v>0</v>
      </c>
      <c r="M6">
        <f t="shared" si="8"/>
        <v>0</v>
      </c>
      <c r="N6" s="68">
        <f t="shared" si="2"/>
        <v>0</v>
      </c>
      <c r="O6">
        <f t="shared" si="9"/>
        <v>0</v>
      </c>
      <c r="P6">
        <f t="shared" si="10"/>
        <v>0</v>
      </c>
      <c r="Q6">
        <f t="shared" si="11"/>
        <v>0</v>
      </c>
      <c r="R6" s="68">
        <f t="shared" si="3"/>
        <v>0</v>
      </c>
      <c r="S6">
        <f t="shared" si="12"/>
        <v>0</v>
      </c>
      <c r="T6">
        <f t="shared" si="13"/>
        <v>0</v>
      </c>
      <c r="U6">
        <f t="shared" si="14"/>
        <v>0</v>
      </c>
      <c r="V6" s="68">
        <f t="shared" si="4"/>
        <v>0</v>
      </c>
      <c r="W6" s="69"/>
    </row>
    <row r="7" spans="1:23" ht="15" customHeight="1">
      <c r="A7" s="16">
        <v>4</v>
      </c>
      <c r="B7" s="4" t="str">
        <f>((('Captura del personal'!C7&amp;" ")&amp;'Captura del personal'!D7)&amp;" ")&amp;'Captura del personal'!E7</f>
        <v xml:space="preserve">  </v>
      </c>
      <c r="C7" s="65">
        <f t="shared" si="0"/>
        <v>0</v>
      </c>
      <c r="D7" s="66"/>
      <c r="E7" s="67">
        <f t="shared" si="5"/>
        <v>40632</v>
      </c>
      <c r="F7" s="67">
        <f t="shared" si="1"/>
        <v>40632</v>
      </c>
      <c r="G7" s="67">
        <f t="shared" si="1"/>
        <v>40632</v>
      </c>
      <c r="H7" s="48"/>
      <c r="I7" s="48"/>
      <c r="J7" s="48"/>
      <c r="K7">
        <f t="shared" si="6"/>
        <v>0</v>
      </c>
      <c r="L7">
        <f t="shared" si="7"/>
        <v>0</v>
      </c>
      <c r="M7">
        <f t="shared" si="8"/>
        <v>0</v>
      </c>
      <c r="N7" s="68">
        <f t="shared" si="2"/>
        <v>0</v>
      </c>
      <c r="O7">
        <f t="shared" si="9"/>
        <v>0</v>
      </c>
      <c r="P7">
        <f t="shared" si="10"/>
        <v>0</v>
      </c>
      <c r="Q7">
        <f t="shared" si="11"/>
        <v>0</v>
      </c>
      <c r="R7" s="68">
        <f t="shared" si="3"/>
        <v>0</v>
      </c>
      <c r="S7">
        <f t="shared" si="12"/>
        <v>0</v>
      </c>
      <c r="T7">
        <f t="shared" si="13"/>
        <v>0</v>
      </c>
      <c r="U7">
        <f t="shared" si="14"/>
        <v>0</v>
      </c>
      <c r="V7" s="68">
        <f t="shared" si="4"/>
        <v>0</v>
      </c>
      <c r="W7" s="69"/>
    </row>
    <row r="8" spans="1:23" ht="15" customHeight="1">
      <c r="A8" s="16">
        <v>5</v>
      </c>
      <c r="B8" s="4" t="str">
        <f>((('Captura del personal'!C8&amp;" ")&amp;'Captura del personal'!D8)&amp;" ")&amp;'Captura del personal'!E8</f>
        <v xml:space="preserve">  </v>
      </c>
      <c r="C8" s="65">
        <f t="shared" si="0"/>
        <v>0</v>
      </c>
      <c r="D8" s="66"/>
      <c r="E8" s="67">
        <f t="shared" si="5"/>
        <v>40632</v>
      </c>
      <c r="F8" s="67">
        <f t="shared" si="1"/>
        <v>40632</v>
      </c>
      <c r="G8" s="67">
        <f t="shared" si="1"/>
        <v>40632</v>
      </c>
      <c r="H8" s="48"/>
      <c r="I8" s="48"/>
      <c r="J8" s="48"/>
      <c r="K8">
        <f t="shared" si="6"/>
        <v>0</v>
      </c>
      <c r="L8">
        <f t="shared" si="7"/>
        <v>0</v>
      </c>
      <c r="M8">
        <f t="shared" si="8"/>
        <v>0</v>
      </c>
      <c r="N8" s="68">
        <f t="shared" si="2"/>
        <v>0</v>
      </c>
      <c r="O8">
        <f t="shared" si="9"/>
        <v>0</v>
      </c>
      <c r="P8">
        <f t="shared" si="10"/>
        <v>0</v>
      </c>
      <c r="Q8">
        <f t="shared" si="11"/>
        <v>0</v>
      </c>
      <c r="R8" s="68">
        <f t="shared" si="3"/>
        <v>0</v>
      </c>
      <c r="S8">
        <f t="shared" si="12"/>
        <v>0</v>
      </c>
      <c r="T8">
        <f t="shared" si="13"/>
        <v>0</v>
      </c>
      <c r="U8">
        <f t="shared" si="14"/>
        <v>0</v>
      </c>
      <c r="V8" s="68">
        <f t="shared" si="4"/>
        <v>0</v>
      </c>
      <c r="W8" s="69"/>
    </row>
    <row r="9" spans="1:23" ht="15" customHeight="1">
      <c r="A9" s="16">
        <v>6</v>
      </c>
      <c r="B9" s="4" t="str">
        <f>((('Captura del personal'!C9&amp;" ")&amp;'Captura del personal'!D9)&amp;" ")&amp;'Captura del personal'!E9</f>
        <v xml:space="preserve">  </v>
      </c>
      <c r="C9" s="65">
        <f t="shared" si="0"/>
        <v>0</v>
      </c>
      <c r="D9" s="66"/>
      <c r="E9" s="67">
        <f t="shared" si="5"/>
        <v>40632</v>
      </c>
      <c r="F9" s="67">
        <f t="shared" si="1"/>
        <v>40632</v>
      </c>
      <c r="G9" s="67">
        <f t="shared" si="1"/>
        <v>40632</v>
      </c>
      <c r="H9" s="48"/>
      <c r="I9" s="48"/>
      <c r="J9" s="48"/>
      <c r="K9">
        <f t="shared" si="6"/>
        <v>0</v>
      </c>
      <c r="L9">
        <f t="shared" si="7"/>
        <v>0</v>
      </c>
      <c r="M9">
        <f t="shared" si="8"/>
        <v>0</v>
      </c>
      <c r="N9" s="68">
        <f t="shared" si="2"/>
        <v>0</v>
      </c>
      <c r="O9">
        <f t="shared" si="9"/>
        <v>0</v>
      </c>
      <c r="P9">
        <f t="shared" si="10"/>
        <v>0</v>
      </c>
      <c r="Q9">
        <f t="shared" si="11"/>
        <v>0</v>
      </c>
      <c r="R9" s="68">
        <f t="shared" si="3"/>
        <v>0</v>
      </c>
      <c r="S9">
        <f t="shared" si="12"/>
        <v>0</v>
      </c>
      <c r="T9">
        <f t="shared" si="13"/>
        <v>0</v>
      </c>
      <c r="U9">
        <f t="shared" si="14"/>
        <v>0</v>
      </c>
      <c r="V9" s="68">
        <f t="shared" si="4"/>
        <v>0</v>
      </c>
      <c r="W9" s="69"/>
    </row>
    <row r="10" spans="1:23" ht="15" customHeight="1">
      <c r="A10" s="16">
        <v>7</v>
      </c>
      <c r="B10" s="4" t="str">
        <f>((('Captura del personal'!C10&amp;" ")&amp;'Captura del personal'!D10)&amp;" ")&amp;'Captura del personal'!E10</f>
        <v xml:space="preserve">  </v>
      </c>
      <c r="C10" s="65">
        <f t="shared" si="0"/>
        <v>0</v>
      </c>
      <c r="D10" s="66"/>
      <c r="E10" s="67">
        <f t="shared" si="5"/>
        <v>40632</v>
      </c>
      <c r="F10" s="67">
        <f t="shared" si="1"/>
        <v>40632</v>
      </c>
      <c r="G10" s="67">
        <f t="shared" si="1"/>
        <v>40632</v>
      </c>
      <c r="H10" s="48"/>
      <c r="I10" s="48"/>
      <c r="J10" s="48"/>
      <c r="K10">
        <f t="shared" si="6"/>
        <v>0</v>
      </c>
      <c r="L10">
        <f t="shared" si="7"/>
        <v>0</v>
      </c>
      <c r="M10">
        <f t="shared" si="8"/>
        <v>0</v>
      </c>
      <c r="N10" s="68">
        <f t="shared" si="2"/>
        <v>0</v>
      </c>
      <c r="O10">
        <f t="shared" si="9"/>
        <v>0</v>
      </c>
      <c r="P10">
        <f t="shared" si="10"/>
        <v>0</v>
      </c>
      <c r="Q10">
        <f t="shared" si="11"/>
        <v>0</v>
      </c>
      <c r="R10" s="68">
        <f t="shared" si="3"/>
        <v>0</v>
      </c>
      <c r="S10">
        <f t="shared" si="12"/>
        <v>0</v>
      </c>
      <c r="T10">
        <f t="shared" si="13"/>
        <v>0</v>
      </c>
      <c r="U10">
        <f t="shared" si="14"/>
        <v>0</v>
      </c>
      <c r="V10" s="68">
        <f t="shared" si="4"/>
        <v>0</v>
      </c>
      <c r="W10" s="69"/>
    </row>
    <row r="11" spans="1:23" ht="15" customHeight="1">
      <c r="A11" s="16">
        <v>8</v>
      </c>
      <c r="B11" s="4" t="str">
        <f>((('Captura del personal'!C11&amp;" ")&amp;'Captura del personal'!D11)&amp;" ")&amp;'Captura del personal'!E11</f>
        <v xml:space="preserve">  </v>
      </c>
      <c r="C11" s="65">
        <f t="shared" si="0"/>
        <v>0</v>
      </c>
      <c r="D11" s="66"/>
      <c r="E11" s="67">
        <f t="shared" si="5"/>
        <v>40632</v>
      </c>
      <c r="F11" s="67">
        <f t="shared" si="1"/>
        <v>40632</v>
      </c>
      <c r="G11" s="67">
        <f t="shared" si="1"/>
        <v>40632</v>
      </c>
      <c r="H11" s="48"/>
      <c r="I11" s="48"/>
      <c r="J11" s="48"/>
      <c r="K11">
        <f t="shared" si="6"/>
        <v>0</v>
      </c>
      <c r="L11">
        <f t="shared" si="7"/>
        <v>0</v>
      </c>
      <c r="M11">
        <f t="shared" si="8"/>
        <v>0</v>
      </c>
      <c r="N11" s="68">
        <f t="shared" si="2"/>
        <v>0</v>
      </c>
      <c r="O11">
        <f t="shared" si="9"/>
        <v>0</v>
      </c>
      <c r="P11">
        <f t="shared" si="10"/>
        <v>0</v>
      </c>
      <c r="Q11">
        <f t="shared" si="11"/>
        <v>0</v>
      </c>
      <c r="R11" s="68">
        <f t="shared" si="3"/>
        <v>0</v>
      </c>
      <c r="S11">
        <f t="shared" si="12"/>
        <v>0</v>
      </c>
      <c r="T11">
        <f t="shared" si="13"/>
        <v>0</v>
      </c>
      <c r="U11">
        <f t="shared" si="14"/>
        <v>0</v>
      </c>
      <c r="V11" s="68">
        <f t="shared" si="4"/>
        <v>0</v>
      </c>
      <c r="W11" s="69"/>
    </row>
    <row r="12" spans="1:23" ht="15" customHeight="1">
      <c r="A12" s="16">
        <v>9</v>
      </c>
      <c r="B12" s="4" t="str">
        <f>((('Captura del personal'!C12&amp;" ")&amp;'Captura del personal'!D12)&amp;" ")&amp;'Captura del personal'!E12</f>
        <v xml:space="preserve">  </v>
      </c>
      <c r="C12" s="65">
        <f t="shared" si="0"/>
        <v>0</v>
      </c>
      <c r="D12" s="66"/>
      <c r="E12" s="67">
        <f t="shared" si="5"/>
        <v>40632</v>
      </c>
      <c r="F12" s="67">
        <f t="shared" si="1"/>
        <v>40632</v>
      </c>
      <c r="G12" s="67">
        <f t="shared" si="1"/>
        <v>40632</v>
      </c>
      <c r="H12" s="48"/>
      <c r="I12" s="48"/>
      <c r="J12" s="48"/>
      <c r="K12">
        <f t="shared" si="6"/>
        <v>0</v>
      </c>
      <c r="L12">
        <f t="shared" si="7"/>
        <v>0</v>
      </c>
      <c r="M12">
        <f t="shared" si="8"/>
        <v>0</v>
      </c>
      <c r="N12" s="68">
        <f t="shared" si="2"/>
        <v>0</v>
      </c>
      <c r="O12">
        <f t="shared" si="9"/>
        <v>0</v>
      </c>
      <c r="P12">
        <f t="shared" si="10"/>
        <v>0</v>
      </c>
      <c r="Q12">
        <f t="shared" si="11"/>
        <v>0</v>
      </c>
      <c r="R12" s="68">
        <f t="shared" si="3"/>
        <v>0</v>
      </c>
      <c r="S12">
        <f t="shared" si="12"/>
        <v>0</v>
      </c>
      <c r="T12">
        <f t="shared" si="13"/>
        <v>0</v>
      </c>
      <c r="U12">
        <f t="shared" si="14"/>
        <v>0</v>
      </c>
      <c r="V12" s="68">
        <f t="shared" si="4"/>
        <v>0</v>
      </c>
      <c r="W12" s="69"/>
    </row>
    <row r="13" spans="1:23" ht="15" customHeight="1">
      <c r="A13" s="16">
        <v>10</v>
      </c>
      <c r="B13" s="4" t="str">
        <f>((('Captura del personal'!C13&amp;" ")&amp;'Captura del personal'!D13)&amp;" ")&amp;'Captura del personal'!E13</f>
        <v xml:space="preserve">  </v>
      </c>
      <c r="C13" s="65">
        <f t="shared" si="0"/>
        <v>0</v>
      </c>
      <c r="D13" s="66"/>
      <c r="E13" s="67">
        <f t="shared" si="5"/>
        <v>40632</v>
      </c>
      <c r="F13" s="67">
        <f t="shared" si="1"/>
        <v>40632</v>
      </c>
      <c r="G13" s="67">
        <f t="shared" si="1"/>
        <v>40632</v>
      </c>
      <c r="H13" s="48"/>
      <c r="I13" s="48"/>
      <c r="J13" s="48"/>
      <c r="K13">
        <f t="shared" si="6"/>
        <v>0</v>
      </c>
      <c r="L13">
        <f t="shared" si="7"/>
        <v>0</v>
      </c>
      <c r="M13">
        <f t="shared" si="8"/>
        <v>0</v>
      </c>
      <c r="N13" s="68">
        <f t="shared" si="2"/>
        <v>0</v>
      </c>
      <c r="O13">
        <f t="shared" si="9"/>
        <v>0</v>
      </c>
      <c r="P13">
        <f t="shared" si="10"/>
        <v>0</v>
      </c>
      <c r="Q13">
        <f t="shared" si="11"/>
        <v>0</v>
      </c>
      <c r="R13" s="68">
        <f t="shared" si="3"/>
        <v>0</v>
      </c>
      <c r="S13">
        <f t="shared" si="12"/>
        <v>0</v>
      </c>
      <c r="T13">
        <f t="shared" si="13"/>
        <v>0</v>
      </c>
      <c r="U13">
        <f t="shared" si="14"/>
        <v>0</v>
      </c>
      <c r="V13" s="68">
        <f t="shared" si="4"/>
        <v>0</v>
      </c>
      <c r="W13" s="69"/>
    </row>
  </sheetData>
  <conditionalFormatting sqref="E4:G13">
    <cfRule type="cellIs" dxfId="0" priority="1" operator="equal">
      <formula>$I$2</formula>
    </cfRule>
  </conditionalFormatting>
  <pageMargins left="0.75" right="0.75" top="1.7875000000000001" bottom="1.7875000000000001" header="1" footer="1"/>
  <pageSetup paperSize="9" firstPageNumber="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5" sqref="E25"/>
    </sheetView>
  </sheetViews>
  <sheetFormatPr baseColWidth="10" defaultColWidth="8.7109375" defaultRowHeight="17.850000000000001" customHeight="1"/>
  <cols>
    <col min="1" max="1" width="3.85546875" customWidth="1"/>
    <col min="2" max="2" width="32" customWidth="1"/>
    <col min="3" max="3" width="12.5703125" customWidth="1"/>
    <col min="4" max="8" width="16.42578125" customWidth="1"/>
  </cols>
  <sheetData>
    <row r="1" spans="1:48" ht="75" customHeight="1">
      <c r="A1" s="42"/>
      <c r="B1" s="82" t="s">
        <v>101</v>
      </c>
      <c r="C1" s="82"/>
      <c r="D1" s="81" t="s">
        <v>102</v>
      </c>
      <c r="E1" s="85"/>
      <c r="F1" s="85"/>
      <c r="G1" s="85"/>
      <c r="H1" s="85"/>
    </row>
    <row r="2" spans="1:48" ht="17.850000000000001" customHeight="1">
      <c r="A2" s="42"/>
      <c r="B2" s="71" t="s">
        <v>103</v>
      </c>
      <c r="C2" s="42"/>
      <c r="D2" s="33" t="s">
        <v>71</v>
      </c>
      <c r="E2" s="33" t="s">
        <v>72</v>
      </c>
      <c r="F2" s="33" t="s">
        <v>73</v>
      </c>
      <c r="G2" s="33" t="s">
        <v>74</v>
      </c>
      <c r="H2" s="33" t="s">
        <v>75</v>
      </c>
    </row>
    <row r="3" spans="1:48" s="84" customFormat="1" ht="17.850000000000001" customHeight="1">
      <c r="A3" s="42"/>
      <c r="B3" s="86" t="s">
        <v>49</v>
      </c>
      <c r="C3" s="86" t="s">
        <v>50</v>
      </c>
      <c r="D3" s="42"/>
      <c r="E3" s="42"/>
      <c r="F3" s="42"/>
      <c r="G3" s="42"/>
      <c r="H3" s="4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</row>
    <row r="4" spans="1:48" ht="17.850000000000001" customHeight="1">
      <c r="A4" s="16">
        <v>1</v>
      </c>
      <c r="B4" s="4" t="str">
        <f>((('Captura del personal'!C4&amp;" ")&amp;'Captura del personal'!D4)&amp;" ")&amp;'Captura del personal'!E4</f>
        <v xml:space="preserve">  </v>
      </c>
      <c r="C4" s="45">
        <f t="shared" ref="C4:C13" si="0">AVERAGE(D4:H4)</f>
        <v>0</v>
      </c>
      <c r="D4" s="46">
        <v>0</v>
      </c>
      <c r="E4" s="47">
        <v>0</v>
      </c>
      <c r="F4" s="47">
        <v>0</v>
      </c>
      <c r="G4" s="47">
        <v>0</v>
      </c>
      <c r="H4" s="47">
        <v>0</v>
      </c>
    </row>
    <row r="5" spans="1:48" ht="17.850000000000001" customHeight="1">
      <c r="A5" s="16">
        <v>2</v>
      </c>
      <c r="B5" s="4" t="str">
        <f>((('Captura del personal'!C5&amp;" ")&amp;'Captura del personal'!D5)&amp;" ")&amp;'Captura del personal'!E5</f>
        <v xml:space="preserve">  </v>
      </c>
      <c r="C5" s="45">
        <f t="shared" si="0"/>
        <v>0</v>
      </c>
      <c r="D5" s="46">
        <v>0</v>
      </c>
      <c r="E5" s="47">
        <v>0</v>
      </c>
      <c r="F5" s="47">
        <v>0</v>
      </c>
      <c r="G5" s="47">
        <v>0</v>
      </c>
      <c r="H5" s="47">
        <v>0</v>
      </c>
    </row>
    <row r="6" spans="1:48" ht="17.850000000000001" customHeight="1">
      <c r="A6" s="16">
        <v>3</v>
      </c>
      <c r="B6" s="4" t="str">
        <f>((('Captura del personal'!C6&amp;" ")&amp;'Captura del personal'!D6)&amp;" ")&amp;'Captura del personal'!E6</f>
        <v xml:space="preserve">  </v>
      </c>
      <c r="C6" s="45">
        <f t="shared" si="0"/>
        <v>0</v>
      </c>
      <c r="D6" s="46">
        <v>0</v>
      </c>
      <c r="E6" s="47">
        <v>0</v>
      </c>
      <c r="F6" s="47">
        <v>0</v>
      </c>
      <c r="G6" s="47">
        <v>0</v>
      </c>
      <c r="H6" s="47">
        <v>0</v>
      </c>
    </row>
    <row r="7" spans="1:48" ht="17.850000000000001" customHeight="1">
      <c r="A7" s="16">
        <v>4</v>
      </c>
      <c r="B7" s="4" t="str">
        <f>((('Captura del personal'!C7&amp;" ")&amp;'Captura del personal'!D7)&amp;" ")&amp;'Captura del personal'!E7</f>
        <v xml:space="preserve">  </v>
      </c>
      <c r="C7" s="45">
        <f t="shared" si="0"/>
        <v>0</v>
      </c>
      <c r="D7" s="46">
        <v>0</v>
      </c>
      <c r="E7" s="47">
        <v>0</v>
      </c>
      <c r="F7" s="47">
        <v>0</v>
      </c>
      <c r="G7" s="47">
        <v>0</v>
      </c>
      <c r="H7" s="47">
        <v>0</v>
      </c>
    </row>
    <row r="8" spans="1:48" ht="17.850000000000001" customHeight="1">
      <c r="A8" s="16">
        <v>5</v>
      </c>
      <c r="B8" s="4" t="str">
        <f>((('Captura del personal'!C8&amp;" ")&amp;'Captura del personal'!D8)&amp;" ")&amp;'Captura del personal'!E8</f>
        <v xml:space="preserve">  </v>
      </c>
      <c r="C8" s="45">
        <f t="shared" si="0"/>
        <v>0</v>
      </c>
      <c r="D8" s="46">
        <v>0</v>
      </c>
      <c r="E8" s="47">
        <v>0</v>
      </c>
      <c r="F8" s="47">
        <v>0</v>
      </c>
      <c r="G8" s="47">
        <v>0</v>
      </c>
      <c r="H8" s="47">
        <v>0</v>
      </c>
    </row>
    <row r="9" spans="1:48" ht="17.850000000000001" customHeight="1">
      <c r="A9" s="16">
        <v>6</v>
      </c>
      <c r="B9" s="4" t="str">
        <f>((('Captura del personal'!C9&amp;" ")&amp;'Captura del personal'!D9)&amp;" ")&amp;'Captura del personal'!E9</f>
        <v xml:space="preserve">  </v>
      </c>
      <c r="C9" s="45">
        <f t="shared" si="0"/>
        <v>0</v>
      </c>
      <c r="D9" s="46">
        <v>0</v>
      </c>
      <c r="E9" s="47">
        <v>0</v>
      </c>
      <c r="F9" s="47">
        <v>0</v>
      </c>
      <c r="G9" s="47">
        <v>0</v>
      </c>
      <c r="H9" s="47">
        <v>0</v>
      </c>
    </row>
    <row r="10" spans="1:48" ht="17.850000000000001" customHeight="1">
      <c r="A10" s="16">
        <v>7</v>
      </c>
      <c r="B10" s="4" t="str">
        <f>((('Captura del personal'!C10&amp;" ")&amp;'Captura del personal'!D10)&amp;" ")&amp;'Captura del personal'!E10</f>
        <v xml:space="preserve">  </v>
      </c>
      <c r="C10" s="45">
        <f t="shared" si="0"/>
        <v>0</v>
      </c>
      <c r="D10" s="46">
        <v>0</v>
      </c>
      <c r="E10" s="47">
        <v>0</v>
      </c>
      <c r="F10" s="47">
        <v>0</v>
      </c>
      <c r="G10" s="47">
        <v>0</v>
      </c>
      <c r="H10" s="47">
        <v>0</v>
      </c>
    </row>
    <row r="11" spans="1:48" ht="17.850000000000001" customHeight="1">
      <c r="A11" s="16">
        <v>8</v>
      </c>
      <c r="B11" s="4" t="str">
        <f>((('Captura del personal'!C11&amp;" ")&amp;'Captura del personal'!D11)&amp;" ")&amp;'Captura del personal'!E11</f>
        <v xml:space="preserve">  </v>
      </c>
      <c r="C11" s="45">
        <f t="shared" si="0"/>
        <v>0</v>
      </c>
      <c r="D11" s="46">
        <v>0</v>
      </c>
      <c r="E11" s="47">
        <v>0</v>
      </c>
      <c r="F11" s="47">
        <v>0</v>
      </c>
      <c r="G11" s="47">
        <v>0</v>
      </c>
      <c r="H11" s="47">
        <v>0</v>
      </c>
    </row>
    <row r="12" spans="1:48" ht="17.850000000000001" customHeight="1">
      <c r="A12" s="16">
        <v>9</v>
      </c>
      <c r="B12" s="4" t="str">
        <f>((('Captura del personal'!C12&amp;" ")&amp;'Captura del personal'!D12)&amp;" ")&amp;'Captura del personal'!E12</f>
        <v xml:space="preserve">  </v>
      </c>
      <c r="C12" s="45">
        <f t="shared" si="0"/>
        <v>0</v>
      </c>
      <c r="D12" s="46">
        <v>0</v>
      </c>
      <c r="E12" s="47">
        <v>0</v>
      </c>
      <c r="F12" s="47">
        <v>0</v>
      </c>
      <c r="G12" s="47">
        <v>0</v>
      </c>
      <c r="H12" s="47">
        <v>0</v>
      </c>
    </row>
    <row r="13" spans="1:48" ht="17.850000000000001" customHeight="1">
      <c r="A13" s="16">
        <v>10</v>
      </c>
      <c r="B13" s="4" t="str">
        <f>((('Captura del personal'!C13&amp;" ")&amp;'Captura del personal'!D13)&amp;" ")&amp;'Captura del personal'!E13</f>
        <v xml:space="preserve">  </v>
      </c>
      <c r="C13" s="45">
        <f t="shared" si="0"/>
        <v>0</v>
      </c>
      <c r="D13" s="46">
        <v>0</v>
      </c>
      <c r="E13" s="47">
        <v>0</v>
      </c>
      <c r="F13" s="47">
        <v>0</v>
      </c>
      <c r="G13" s="47">
        <v>0</v>
      </c>
      <c r="H13" s="47">
        <v>0</v>
      </c>
    </row>
  </sheetData>
  <pageMargins left="0.75" right="0.75" top="1.7875000000000001" bottom="1.7875000000000001" header="1" footer="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7" sqref="D17"/>
    </sheetView>
  </sheetViews>
  <sheetFormatPr baseColWidth="10" defaultColWidth="8.7109375" defaultRowHeight="12.75"/>
  <cols>
    <col min="1" max="1" width="5.140625" customWidth="1"/>
    <col min="2" max="2" width="35.5703125" customWidth="1"/>
    <col min="3" max="3" width="16.85546875" customWidth="1"/>
    <col min="4" max="4" width="13.7109375" customWidth="1"/>
    <col min="5" max="9" width="12.28515625" customWidth="1"/>
    <col min="10" max="10" width="18.7109375" customWidth="1"/>
  </cols>
  <sheetData>
    <row r="1" spans="1:10" ht="55.15" customHeight="1">
      <c r="A1" s="72"/>
      <c r="B1" s="79" t="s">
        <v>104</v>
      </c>
      <c r="C1" s="73" t="s">
        <v>105</v>
      </c>
      <c r="D1" s="72"/>
      <c r="E1" s="72"/>
      <c r="F1" s="72"/>
      <c r="G1" s="72"/>
      <c r="H1" s="72"/>
      <c r="I1" s="72"/>
      <c r="J1" s="72"/>
    </row>
    <row r="2" spans="1:10" ht="4.5" customHeight="1">
      <c r="A2" s="72"/>
      <c r="B2" s="80"/>
      <c r="C2" s="72"/>
      <c r="D2" s="70"/>
      <c r="E2" s="70"/>
      <c r="F2" s="70"/>
      <c r="G2" s="70"/>
      <c r="H2" s="70"/>
      <c r="I2" s="72"/>
      <c r="J2" s="72"/>
    </row>
    <row r="3" spans="1:10" ht="23.25" customHeight="1">
      <c r="A3" s="72"/>
      <c r="B3" s="54" t="s">
        <v>103</v>
      </c>
      <c r="C3" s="78" t="s">
        <v>106</v>
      </c>
      <c r="D3" s="33" t="s">
        <v>71</v>
      </c>
      <c r="E3" s="33" t="s">
        <v>72</v>
      </c>
      <c r="F3" s="33" t="s">
        <v>73</v>
      </c>
      <c r="G3" s="33" t="s">
        <v>74</v>
      </c>
      <c r="H3" s="33" t="s">
        <v>75</v>
      </c>
      <c r="I3" s="74"/>
      <c r="J3" s="74"/>
    </row>
    <row r="4" spans="1:10" ht="15" customHeight="1">
      <c r="A4" s="75"/>
      <c r="B4" s="76" t="s">
        <v>49</v>
      </c>
      <c r="C4" s="77"/>
      <c r="D4" s="42"/>
      <c r="E4" s="43"/>
      <c r="F4" s="43"/>
      <c r="G4" s="43"/>
      <c r="H4" s="43"/>
      <c r="I4" s="37"/>
      <c r="J4" s="37"/>
    </row>
    <row r="5" spans="1:10" ht="15" customHeight="1">
      <c r="A5" s="3">
        <v>1</v>
      </c>
      <c r="B5" s="4" t="str">
        <f>((('Captura del personal'!C4&amp;" ")&amp;'Captura del personal'!D4)&amp;" ")&amp;'Captura del personal'!E4</f>
        <v xml:space="preserve">  </v>
      </c>
      <c r="C5" s="45">
        <f>SUM(D5:H5)</f>
        <v>0</v>
      </c>
      <c r="D5" s="46">
        <v>0</v>
      </c>
      <c r="E5">
        <v>0</v>
      </c>
      <c r="F5">
        <v>0</v>
      </c>
      <c r="G5">
        <v>0</v>
      </c>
      <c r="H5">
        <v>0</v>
      </c>
    </row>
    <row r="6" spans="1:10" ht="15" customHeight="1">
      <c r="A6" s="3">
        <v>2</v>
      </c>
      <c r="B6" s="4" t="str">
        <f>((('Captura del personal'!C5&amp;" ")&amp;'Captura del personal'!D5)&amp;" ")&amp;'Captura del personal'!E5</f>
        <v xml:space="preserve">  </v>
      </c>
      <c r="C6" s="45">
        <f t="shared" ref="C6:C14" si="0">SUM(D6:H6)</f>
        <v>0</v>
      </c>
      <c r="D6" s="46">
        <v>0</v>
      </c>
      <c r="E6">
        <v>0</v>
      </c>
      <c r="F6" s="49">
        <v>0</v>
      </c>
      <c r="G6">
        <v>0</v>
      </c>
      <c r="H6">
        <v>0</v>
      </c>
    </row>
    <row r="7" spans="1:10" ht="15" customHeight="1">
      <c r="A7" s="3">
        <v>3</v>
      </c>
      <c r="B7" s="4" t="str">
        <f>((('Captura del personal'!C6&amp;" ")&amp;'Captura del personal'!D6)&amp;" ")&amp;'Captura del personal'!E6</f>
        <v xml:space="preserve">  </v>
      </c>
      <c r="C7" s="45">
        <f t="shared" si="0"/>
        <v>0</v>
      </c>
      <c r="D7" s="46">
        <v>0</v>
      </c>
      <c r="E7">
        <v>0</v>
      </c>
      <c r="F7">
        <v>0</v>
      </c>
      <c r="G7">
        <v>0</v>
      </c>
      <c r="H7">
        <v>0</v>
      </c>
    </row>
    <row r="8" spans="1:10" ht="15" customHeight="1">
      <c r="A8" s="3">
        <v>4</v>
      </c>
      <c r="B8" s="4" t="str">
        <f>((('Captura del personal'!C7&amp;" ")&amp;'Captura del personal'!D7)&amp;" ")&amp;'Captura del personal'!E7</f>
        <v xml:space="preserve">  </v>
      </c>
      <c r="C8" s="45">
        <f t="shared" si="0"/>
        <v>0</v>
      </c>
      <c r="D8" s="46">
        <v>0</v>
      </c>
      <c r="E8">
        <v>0</v>
      </c>
      <c r="F8">
        <v>0</v>
      </c>
      <c r="G8">
        <v>0</v>
      </c>
      <c r="H8">
        <v>0</v>
      </c>
    </row>
    <row r="9" spans="1:10" ht="15" customHeight="1">
      <c r="A9" s="3">
        <v>5</v>
      </c>
      <c r="B9" s="4" t="str">
        <f>((('Captura del personal'!C8&amp;" ")&amp;'Captura del personal'!D8)&amp;" ")&amp;'Captura del personal'!E8</f>
        <v xml:space="preserve">  </v>
      </c>
      <c r="C9" s="45">
        <f t="shared" si="0"/>
        <v>0</v>
      </c>
      <c r="D9" s="46">
        <v>0</v>
      </c>
      <c r="E9">
        <v>0</v>
      </c>
      <c r="F9" s="49">
        <v>0</v>
      </c>
      <c r="G9">
        <v>0</v>
      </c>
      <c r="H9">
        <v>0</v>
      </c>
    </row>
    <row r="10" spans="1:10" ht="15" customHeight="1">
      <c r="A10" s="3">
        <v>6</v>
      </c>
      <c r="B10" s="4" t="str">
        <f>((('Captura del personal'!C9&amp;" ")&amp;'Captura del personal'!D9)&amp;" ")&amp;'Captura del personal'!E9</f>
        <v xml:space="preserve">  </v>
      </c>
      <c r="C10" s="45">
        <f t="shared" si="0"/>
        <v>0</v>
      </c>
      <c r="D10" s="46">
        <v>0</v>
      </c>
      <c r="E10">
        <v>0</v>
      </c>
      <c r="F10">
        <v>0</v>
      </c>
      <c r="G10" s="49">
        <v>0</v>
      </c>
      <c r="H10" s="49">
        <v>0</v>
      </c>
    </row>
    <row r="11" spans="1:10" ht="15" customHeight="1">
      <c r="A11" s="3">
        <v>7</v>
      </c>
      <c r="B11" s="4" t="str">
        <f>((('Captura del personal'!C10&amp;" ")&amp;'Captura del personal'!D10)&amp;" ")&amp;'Captura del personal'!E10</f>
        <v xml:space="preserve">  </v>
      </c>
      <c r="C11" s="45">
        <f t="shared" si="0"/>
        <v>0</v>
      </c>
      <c r="D11" s="46">
        <v>0</v>
      </c>
      <c r="E11">
        <v>0</v>
      </c>
      <c r="F11">
        <v>0</v>
      </c>
      <c r="G11">
        <v>0</v>
      </c>
      <c r="H11">
        <v>0</v>
      </c>
    </row>
    <row r="12" spans="1:10" ht="15" customHeight="1">
      <c r="A12" s="3">
        <v>8</v>
      </c>
      <c r="B12" s="4" t="str">
        <f>((('Captura del personal'!C11&amp;" ")&amp;'Captura del personal'!D11)&amp;" ")&amp;'Captura del personal'!E11</f>
        <v xml:space="preserve">  </v>
      </c>
      <c r="C12" s="45">
        <f t="shared" si="0"/>
        <v>0</v>
      </c>
      <c r="D12" s="46">
        <v>0</v>
      </c>
      <c r="E12">
        <v>0</v>
      </c>
      <c r="F12">
        <v>0</v>
      </c>
      <c r="G12">
        <v>0</v>
      </c>
      <c r="H12">
        <v>0</v>
      </c>
    </row>
    <row r="13" spans="1:10" ht="15" customHeight="1">
      <c r="A13" s="3">
        <v>9</v>
      </c>
      <c r="B13" s="4" t="str">
        <f>((('Captura del personal'!C12&amp;" ")&amp;'Captura del personal'!D12)&amp;" ")&amp;'Captura del personal'!E12</f>
        <v xml:space="preserve">  </v>
      </c>
      <c r="C13" s="45">
        <f t="shared" si="0"/>
        <v>0</v>
      </c>
      <c r="D13" s="46">
        <v>0</v>
      </c>
      <c r="E13">
        <v>0</v>
      </c>
      <c r="F13" s="49">
        <v>0</v>
      </c>
      <c r="G13">
        <v>0</v>
      </c>
      <c r="H13">
        <v>0</v>
      </c>
    </row>
    <row r="14" spans="1:10" ht="15" customHeight="1">
      <c r="A14" s="3">
        <v>10</v>
      </c>
      <c r="B14" s="4" t="str">
        <f>((('Captura del personal'!C13&amp;" ")&amp;'Captura del personal'!D13)&amp;" ")&amp;'Captura del personal'!E13</f>
        <v xml:space="preserve">  </v>
      </c>
      <c r="C14" s="45">
        <f t="shared" si="0"/>
        <v>0</v>
      </c>
      <c r="D14" s="46">
        <v>0</v>
      </c>
      <c r="E14" s="49">
        <v>0</v>
      </c>
      <c r="F14" s="49">
        <v>0</v>
      </c>
      <c r="G14" s="49">
        <v>0</v>
      </c>
      <c r="H14">
        <v>0</v>
      </c>
    </row>
  </sheetData>
  <pageMargins left="0.75" right="0.75" top="1.7875000000000001" bottom="1.7875000000000001" header="1" footer="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Captura del personal</vt:lpstr>
      <vt:lpstr>Conocimiento</vt:lpstr>
      <vt:lpstr>Aptitud</vt:lpstr>
      <vt:lpstr>Antiguedad</vt:lpstr>
      <vt:lpstr>DiscPunt</vt:lpstr>
      <vt:lpstr>PartSind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Alphael</dc:creator>
  <cp:lastModifiedBy>Alphael</cp:lastModifiedBy>
  <dcterms:created xsi:type="dcterms:W3CDTF">2011-03-06T06:53:52Z</dcterms:created>
  <dcterms:modified xsi:type="dcterms:W3CDTF">2011-03-09T15:46:49Z</dcterms:modified>
</cp:coreProperties>
</file>